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D:\宗谷地区　　　　サッカー協会\2019年度\宗谷地区ｻｯｶｰ協会\3種\地区ｶﾌﾞｽ\"/>
    </mc:Choice>
  </mc:AlternateContent>
  <xr:revisionPtr revIDLastSave="0" documentId="8_{D7DE88DC-5C4A-41B1-893A-9699176A9BDC}" xr6:coauthVersionLast="43" xr6:coauthVersionMax="43" xr10:uidLastSave="{00000000-0000-0000-0000-000000000000}"/>
  <bookViews>
    <workbookView xWindow="-120" yWindow="-120" windowWidth="19440" windowHeight="15000" xr2:uid="{00000000-000D-0000-FFFF-FFFF00000000}"/>
  </bookViews>
  <sheets>
    <sheet name="試合結果" sheetId="21" r:id="rId1"/>
    <sheet name="原版" sheetId="41" r:id="rId2"/>
    <sheet name="第1節" sheetId="42" r:id="rId3"/>
    <sheet name="第2節" sheetId="43" r:id="rId4"/>
  </sheets>
  <definedNames>
    <definedName name="_xlnm.Print_Area" localSheetId="1">原版!$A$3:$K$56</definedName>
    <definedName name="_xlnm.Print_Area" localSheetId="0">試合結果!$A$1:$BD$21</definedName>
    <definedName name="_xlnm.Print_Area" localSheetId="2">第1節!$A$3:$K$56</definedName>
    <definedName name="_xlnm.Print_Area" localSheetId="3">第2節!$A$3:$K$56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1" i="43" l="1"/>
  <c r="G31" i="43"/>
  <c r="D31" i="43"/>
  <c r="A31" i="43"/>
  <c r="J4" i="43"/>
  <c r="G4" i="43"/>
  <c r="D4" i="43"/>
  <c r="A4" i="43"/>
  <c r="J31" i="42"/>
  <c r="G31" i="42"/>
  <c r="D31" i="42"/>
  <c r="A31" i="42"/>
  <c r="J4" i="42"/>
  <c r="G4" i="42"/>
  <c r="D4" i="42"/>
  <c r="A4" i="42"/>
  <c r="AA8" i="21"/>
  <c r="AA10" i="21"/>
  <c r="J31" i="41"/>
  <c r="G31" i="41"/>
  <c r="D31" i="41"/>
  <c r="A31" i="41"/>
  <c r="J4" i="41"/>
  <c r="G4" i="41"/>
  <c r="D4" i="41"/>
  <c r="A4" i="41"/>
  <c r="Y18" i="21"/>
  <c r="Y21" i="21"/>
  <c r="Y20" i="21"/>
  <c r="Y19" i="21"/>
  <c r="V21" i="21"/>
  <c r="V20" i="21"/>
  <c r="V19" i="21"/>
  <c r="V18" i="21"/>
  <c r="S18" i="21"/>
  <c r="P18" i="21"/>
  <c r="M19" i="21"/>
  <c r="M18" i="21"/>
  <c r="J21" i="21"/>
  <c r="J20" i="21"/>
  <c r="J19" i="21"/>
  <c r="J18" i="21"/>
  <c r="P14" i="21"/>
  <c r="P16" i="21"/>
  <c r="S17" i="21"/>
  <c r="P17" i="21"/>
  <c r="S16" i="21"/>
  <c r="S15" i="21"/>
  <c r="S14" i="21"/>
  <c r="P15" i="21"/>
  <c r="J12" i="21"/>
  <c r="A10" i="21"/>
  <c r="M13" i="21"/>
  <c r="J13" i="21"/>
  <c r="M12" i="21"/>
  <c r="J10" i="21"/>
  <c r="J16" i="21"/>
  <c r="S21" i="21"/>
  <c r="P21" i="21"/>
  <c r="S20" i="21"/>
  <c r="P20" i="21"/>
  <c r="S19" i="21"/>
  <c r="P19" i="21"/>
  <c r="M17" i="21"/>
  <c r="J17" i="21"/>
  <c r="M16" i="21"/>
  <c r="M11" i="21"/>
  <c r="M10" i="21"/>
  <c r="J11" i="21"/>
  <c r="M15" i="21"/>
  <c r="M14" i="21"/>
  <c r="J14" i="21"/>
  <c r="J15" i="21"/>
  <c r="O18" i="21"/>
  <c r="T20" i="21"/>
  <c r="T18" i="21"/>
  <c r="Q18" i="21"/>
  <c r="T16" i="21"/>
  <c r="I16" i="21"/>
  <c r="N16" i="21"/>
  <c r="N12" i="21"/>
  <c r="O20" i="21"/>
  <c r="I12" i="21"/>
  <c r="O16" i="21"/>
  <c r="Q16" i="21"/>
  <c r="O14" i="21"/>
  <c r="T14" i="21"/>
  <c r="I14" i="21"/>
  <c r="Q20" i="21"/>
  <c r="K16" i="21"/>
  <c r="K12" i="21"/>
  <c r="Q14" i="21"/>
  <c r="A14" i="21"/>
  <c r="Z12" i="21"/>
  <c r="U12" i="21"/>
  <c r="Z10" i="21"/>
  <c r="U10" i="21"/>
  <c r="AF16" i="21"/>
  <c r="AF14" i="21"/>
  <c r="AA14" i="21"/>
  <c r="N14" i="21"/>
  <c r="T8" i="21"/>
  <c r="O8" i="21"/>
  <c r="T6" i="21"/>
  <c r="O6" i="21"/>
  <c r="A6" i="21"/>
  <c r="A18" i="21"/>
  <c r="M20" i="21"/>
  <c r="I20" i="21"/>
  <c r="M21" i="21"/>
  <c r="N20" i="21"/>
  <c r="AA6" i="21"/>
  <c r="AF6" i="21"/>
  <c r="AF8" i="21"/>
  <c r="AF10" i="21"/>
  <c r="AA12" i="21"/>
  <c r="AF12" i="21"/>
  <c r="AV14" i="21"/>
  <c r="AC10" i="21"/>
  <c r="K14" i="21"/>
  <c r="K20" i="21"/>
  <c r="AC8" i="21"/>
  <c r="AC12" i="21"/>
  <c r="Q8" i="21"/>
  <c r="W12" i="21"/>
  <c r="AC6" i="21"/>
  <c r="AC14" i="21"/>
  <c r="W10" i="21"/>
  <c r="Q6" i="21"/>
  <c r="I10" i="21"/>
  <c r="AS10" i="21"/>
  <c r="N10" i="21"/>
  <c r="AV10" i="21"/>
  <c r="I18" i="21"/>
  <c r="N18" i="21"/>
  <c r="AA16" i="21"/>
  <c r="AC16" i="21"/>
  <c r="AS14" i="21"/>
  <c r="K18" i="21"/>
  <c r="AJ14" i="21"/>
  <c r="K10" i="21"/>
  <c r="AJ10" i="21"/>
  <c r="AM14" i="21"/>
  <c r="AP14" i="21"/>
  <c r="AY14" i="21"/>
  <c r="AM10" i="21"/>
  <c r="AG10" i="21"/>
  <c r="AP10" i="21"/>
  <c r="AY10" i="21"/>
  <c r="AG14" i="21"/>
  <c r="U6" i="21"/>
  <c r="Z6" i="21"/>
  <c r="Z20" i="21"/>
  <c r="U20" i="21"/>
  <c r="Z18" i="21"/>
  <c r="AV18" i="21"/>
  <c r="U18" i="21"/>
  <c r="AS18" i="21"/>
  <c r="U8" i="21"/>
  <c r="Z8" i="21"/>
  <c r="AV6" i="21"/>
  <c r="AS6" i="21"/>
  <c r="BI6" i="21"/>
  <c r="AY18" i="21"/>
  <c r="W18" i="21"/>
  <c r="W8" i="21"/>
  <c r="W20" i="21"/>
  <c r="W6" i="21"/>
  <c r="AP6" i="21"/>
  <c r="AY6" i="21"/>
  <c r="BH6" i="21"/>
  <c r="BI14" i="21"/>
  <c r="BI10" i="21"/>
  <c r="BI18" i="21"/>
  <c r="AM6" i="21"/>
  <c r="AJ6" i="21"/>
  <c r="AM18" i="21"/>
  <c r="AJ18" i="21"/>
  <c r="BH18" i="21"/>
  <c r="AP18" i="21"/>
  <c r="BH14" i="21"/>
  <c r="BH10" i="21"/>
  <c r="AG6" i="21"/>
  <c r="AG18" i="21"/>
  <c r="BG18" i="21"/>
  <c r="BG14" i="21"/>
  <c r="BG10" i="21"/>
  <c r="BG6" i="21"/>
  <c r="BJ18" i="21"/>
  <c r="BJ14" i="21"/>
  <c r="BJ10" i="21"/>
  <c r="BJ6" i="21"/>
  <c r="BB6" i="21"/>
  <c r="BB10" i="21"/>
  <c r="BB18" i="21"/>
  <c r="BB14" i="21"/>
</calcChain>
</file>

<file path=xl/sharedStrings.xml><?xml version="1.0" encoding="utf-8"?>
<sst xmlns="http://schemas.openxmlformats.org/spreadsheetml/2006/main" count="284" uniqueCount="76">
  <si>
    <t>勝点</t>
    <rPh sb="0" eb="1">
      <t>カチ</t>
    </rPh>
    <rPh sb="1" eb="2">
      <t>テン</t>
    </rPh>
    <phoneticPr fontId="2"/>
  </si>
  <si>
    <t>勝</t>
    <rPh sb="0" eb="1">
      <t>カ</t>
    </rPh>
    <phoneticPr fontId="2"/>
  </si>
  <si>
    <t>引分</t>
    <rPh sb="0" eb="1">
      <t>ヒ</t>
    </rPh>
    <rPh sb="1" eb="2">
      <t>ワ</t>
    </rPh>
    <phoneticPr fontId="2"/>
  </si>
  <si>
    <t>負</t>
    <rPh sb="0" eb="1">
      <t>マ</t>
    </rPh>
    <phoneticPr fontId="2"/>
  </si>
  <si>
    <t>総得点</t>
    <rPh sb="0" eb="3">
      <t>ソウトクテン</t>
    </rPh>
    <phoneticPr fontId="2"/>
  </si>
  <si>
    <t>総失点</t>
    <rPh sb="0" eb="1">
      <t>ソウ</t>
    </rPh>
    <rPh sb="1" eb="3">
      <t>シッテン</t>
    </rPh>
    <phoneticPr fontId="2"/>
  </si>
  <si>
    <t>得失点</t>
    <rPh sb="0" eb="3">
      <t>トクシッテン</t>
    </rPh>
    <phoneticPr fontId="2"/>
  </si>
  <si>
    <t>順位</t>
    <rPh sb="0" eb="2">
      <t>ジュンイ</t>
    </rPh>
    <phoneticPr fontId="2"/>
  </si>
  <si>
    <t>【大会名】</t>
    <rPh sb="1" eb="4">
      <t>タイカイメイ</t>
    </rPh>
    <phoneticPr fontId="2"/>
  </si>
  <si>
    <t>チーム</t>
    <phoneticPr fontId="2"/>
  </si>
  <si>
    <t>前　　半</t>
    <rPh sb="0" eb="1">
      <t>マエ</t>
    </rPh>
    <rPh sb="3" eb="4">
      <t>ハン</t>
    </rPh>
    <phoneticPr fontId="2"/>
  </si>
  <si>
    <t>後　　半</t>
    <rPh sb="0" eb="1">
      <t>アト</t>
    </rPh>
    <rPh sb="3" eb="4">
      <t>ハン</t>
    </rPh>
    <phoneticPr fontId="2"/>
  </si>
  <si>
    <t>延長前半</t>
    <rPh sb="0" eb="2">
      <t>エンチョウ</t>
    </rPh>
    <rPh sb="2" eb="4">
      <t>ゼンハン</t>
    </rPh>
    <phoneticPr fontId="2"/>
  </si>
  <si>
    <t>延長後半</t>
    <rPh sb="0" eb="2">
      <t>エンチョウ</t>
    </rPh>
    <rPh sb="2" eb="4">
      <t>コウハン</t>
    </rPh>
    <phoneticPr fontId="2"/>
  </si>
  <si>
    <t>P　　K</t>
    <phoneticPr fontId="2"/>
  </si>
  <si>
    <t>合　計</t>
    <rPh sb="0" eb="1">
      <t>ゴウ</t>
    </rPh>
    <rPh sb="2" eb="3">
      <t>ケイ</t>
    </rPh>
    <phoneticPr fontId="2"/>
  </si>
  <si>
    <t>時　間</t>
    <rPh sb="0" eb="1">
      <t>トキ</t>
    </rPh>
    <rPh sb="2" eb="3">
      <t>アイダ</t>
    </rPh>
    <phoneticPr fontId="2"/>
  </si>
  <si>
    <t>得　点</t>
    <rPh sb="0" eb="1">
      <t>トク</t>
    </rPh>
    <rPh sb="2" eb="3">
      <t>テン</t>
    </rPh>
    <phoneticPr fontId="2"/>
  </si>
  <si>
    <t>警告･退場</t>
    <rPh sb="0" eb="2">
      <t>ケイコク</t>
    </rPh>
    <rPh sb="3" eb="5">
      <t>タイジョウ</t>
    </rPh>
    <phoneticPr fontId="2"/>
  </si>
  <si>
    <t>第1試合</t>
    <phoneticPr fontId="2"/>
  </si>
  <si>
    <t>第1節</t>
    <rPh sb="0" eb="1">
      <t>ダイ</t>
    </rPh>
    <rPh sb="2" eb="3">
      <t>セツ</t>
    </rPh>
    <phoneticPr fontId="2"/>
  </si>
  <si>
    <t>第2試合</t>
    <phoneticPr fontId="2"/>
  </si>
  <si>
    <t>第4試合</t>
    <phoneticPr fontId="2"/>
  </si>
  <si>
    <t>宗谷地区ｶﾌﾞｽﾘｰｸﾞU-15前期ﾘｰｸﾞ</t>
    <rPh sb="0" eb="2">
      <t>ソウヤ</t>
    </rPh>
    <rPh sb="2" eb="4">
      <t>チク</t>
    </rPh>
    <rPh sb="16" eb="18">
      <t>ゼンキ</t>
    </rPh>
    <phoneticPr fontId="2"/>
  </si>
  <si>
    <t>潮見が丘中学校</t>
    <rPh sb="0" eb="2">
      <t>シオミ</t>
    </rPh>
    <rPh sb="3" eb="4">
      <t>オカ</t>
    </rPh>
    <rPh sb="4" eb="7">
      <t>チュウガッコウ</t>
    </rPh>
    <phoneticPr fontId="2"/>
  </si>
  <si>
    <t>※時間はﾄｰﾀﾙﾀｲﾑ、得点､警告､退場は背番号も記入。【例】75分　⑩香川</t>
    <rPh sb="1" eb="3">
      <t>ジカン</t>
    </rPh>
    <rPh sb="12" eb="14">
      <t>トクテン</t>
    </rPh>
    <rPh sb="15" eb="17">
      <t>ケイコク</t>
    </rPh>
    <rPh sb="18" eb="20">
      <t>タイジョウ</t>
    </rPh>
    <rPh sb="21" eb="24">
      <t>セバンゴウ</t>
    </rPh>
    <rPh sb="25" eb="27">
      <t>キニュウ</t>
    </rPh>
    <rPh sb="29" eb="30">
      <t>レイ</t>
    </rPh>
    <rPh sb="33" eb="34">
      <t>フン</t>
    </rPh>
    <rPh sb="36" eb="38">
      <t>カガワ</t>
    </rPh>
    <phoneticPr fontId="2"/>
  </si>
  <si>
    <t>稚内東中学校</t>
    <rPh sb="0" eb="2">
      <t>ワッカナイ</t>
    </rPh>
    <rPh sb="2" eb="3">
      <t>ヒガシ</t>
    </rPh>
    <rPh sb="3" eb="6">
      <t>チュウガッコウ</t>
    </rPh>
    <phoneticPr fontId="2"/>
  </si>
  <si>
    <t>第3試合</t>
    <phoneticPr fontId="2"/>
  </si>
  <si>
    <t>鴛泊稚内合同</t>
    <rPh sb="0" eb="2">
      <t>オシドマリ</t>
    </rPh>
    <rPh sb="2" eb="4">
      <t>ワッカナイ</t>
    </rPh>
    <rPh sb="4" eb="6">
      <t>ゴウドウ</t>
    </rPh>
    <phoneticPr fontId="2"/>
  </si>
  <si>
    <t>枝幸浜頓別合同</t>
    <rPh sb="0" eb="2">
      <t>エサシ</t>
    </rPh>
    <rPh sb="2" eb="5">
      <t>ハマトンベツ</t>
    </rPh>
    <rPh sb="5" eb="7">
      <t>ゴウドウ</t>
    </rPh>
    <phoneticPr fontId="2"/>
  </si>
  <si>
    <t>R1　第10回宗谷地区カブスリーグU-15　結果</t>
    <rPh sb="3" eb="4">
      <t>ダイ</t>
    </rPh>
    <rPh sb="6" eb="7">
      <t>カイ</t>
    </rPh>
    <rPh sb="7" eb="9">
      <t>ソウヤ</t>
    </rPh>
    <rPh sb="9" eb="11">
      <t>チク</t>
    </rPh>
    <phoneticPr fontId="5"/>
  </si>
  <si>
    <t>鴛泊稚内合同</t>
    <rPh sb="0" eb="1">
      <t>オシ</t>
    </rPh>
    <rPh sb="1" eb="2">
      <t>ドマリ</t>
    </rPh>
    <rPh sb="2" eb="4">
      <t>ワッカナイ</t>
    </rPh>
    <rPh sb="4" eb="6">
      <t>ゴウドウ</t>
    </rPh>
    <phoneticPr fontId="2"/>
  </si>
  <si>
    <t>3分</t>
    <rPh sb="1" eb="2">
      <t>フン</t>
    </rPh>
    <phoneticPr fontId="2"/>
  </si>
  <si>
    <t>⑩清水</t>
    <rPh sb="1" eb="3">
      <t>シミズ</t>
    </rPh>
    <phoneticPr fontId="2"/>
  </si>
  <si>
    <t>46分</t>
    <rPh sb="2" eb="3">
      <t>フン</t>
    </rPh>
    <phoneticPr fontId="2"/>
  </si>
  <si>
    <t>⑤忍田</t>
    <rPh sb="1" eb="3">
      <t>オシダ</t>
    </rPh>
    <phoneticPr fontId="2"/>
  </si>
  <si>
    <t>55分</t>
    <rPh sb="2" eb="3">
      <t>フン</t>
    </rPh>
    <phoneticPr fontId="2"/>
  </si>
  <si>
    <t>⑨丸山</t>
    <rPh sb="1" eb="3">
      <t>マルヤマ</t>
    </rPh>
    <phoneticPr fontId="2"/>
  </si>
  <si>
    <t>35分</t>
    <rPh sb="2" eb="3">
      <t>フン</t>
    </rPh>
    <phoneticPr fontId="2"/>
  </si>
  <si>
    <t>⑩河村</t>
    <rPh sb="1" eb="3">
      <t>カワムラ</t>
    </rPh>
    <phoneticPr fontId="2"/>
  </si>
  <si>
    <t>13分</t>
    <rPh sb="2" eb="3">
      <t>フン</t>
    </rPh>
    <phoneticPr fontId="2"/>
  </si>
  <si>
    <t>黄④坂田</t>
    <rPh sb="0" eb="1">
      <t>キ</t>
    </rPh>
    <rPh sb="2" eb="4">
      <t>サカタ</t>
    </rPh>
    <phoneticPr fontId="2"/>
  </si>
  <si>
    <t>⑲島本</t>
    <rPh sb="1" eb="3">
      <t>シマモト</t>
    </rPh>
    <phoneticPr fontId="2"/>
  </si>
  <si>
    <t>45分</t>
    <rPh sb="2" eb="3">
      <t>フン</t>
    </rPh>
    <phoneticPr fontId="2"/>
  </si>
  <si>
    <t>⑰岩間</t>
    <rPh sb="1" eb="3">
      <t>イワマ</t>
    </rPh>
    <phoneticPr fontId="2"/>
  </si>
  <si>
    <t>48分</t>
    <rPh sb="2" eb="3">
      <t>フン</t>
    </rPh>
    <phoneticPr fontId="2"/>
  </si>
  <si>
    <t>⑧川口</t>
    <rPh sb="1" eb="3">
      <t>カワグチ</t>
    </rPh>
    <phoneticPr fontId="2"/>
  </si>
  <si>
    <t>⑱佐藤</t>
    <rPh sb="1" eb="3">
      <t>サトウ</t>
    </rPh>
    <phoneticPr fontId="2"/>
  </si>
  <si>
    <t>4分</t>
    <rPh sb="1" eb="2">
      <t>フン</t>
    </rPh>
    <phoneticPr fontId="2"/>
  </si>
  <si>
    <t>⑩渡辺</t>
    <rPh sb="1" eb="3">
      <t>ワタナベ</t>
    </rPh>
    <phoneticPr fontId="2"/>
  </si>
  <si>
    <t>20分</t>
    <rPh sb="2" eb="3">
      <t>フン</t>
    </rPh>
    <phoneticPr fontId="2"/>
  </si>
  <si>
    <t>⑨成田</t>
    <rPh sb="1" eb="3">
      <t>ナリタ</t>
    </rPh>
    <phoneticPr fontId="2"/>
  </si>
  <si>
    <t>60分</t>
    <rPh sb="2" eb="3">
      <t>フン</t>
    </rPh>
    <phoneticPr fontId="2"/>
  </si>
  <si>
    <t>⑤松田</t>
    <rPh sb="1" eb="3">
      <t>マツダ</t>
    </rPh>
    <phoneticPr fontId="2"/>
  </si>
  <si>
    <t>第2節</t>
    <rPh sb="0" eb="1">
      <t>ダイ</t>
    </rPh>
    <rPh sb="2" eb="3">
      <t>セツ</t>
    </rPh>
    <phoneticPr fontId="2"/>
  </si>
  <si>
    <t>17分</t>
    <rPh sb="2" eb="3">
      <t>フン</t>
    </rPh>
    <phoneticPr fontId="2"/>
  </si>
  <si>
    <t>⑦太田</t>
    <rPh sb="1" eb="3">
      <t>オオタ</t>
    </rPh>
    <phoneticPr fontId="2"/>
  </si>
  <si>
    <t>38分</t>
    <rPh sb="2" eb="3">
      <t>フン</t>
    </rPh>
    <phoneticPr fontId="2"/>
  </si>
  <si>
    <t>⑨丸山</t>
    <rPh sb="1" eb="3">
      <t>マルヤマ</t>
    </rPh>
    <phoneticPr fontId="2"/>
  </si>
  <si>
    <t>43分</t>
    <rPh sb="2" eb="3">
      <t>フン</t>
    </rPh>
    <phoneticPr fontId="2"/>
  </si>
  <si>
    <t>⑫小笠原</t>
    <rPh sb="1" eb="4">
      <t>オガサワラ</t>
    </rPh>
    <phoneticPr fontId="2"/>
  </si>
  <si>
    <t>52分</t>
    <rPh sb="2" eb="3">
      <t>フン</t>
    </rPh>
    <phoneticPr fontId="2"/>
  </si>
  <si>
    <t>54分</t>
    <rPh sb="2" eb="3">
      <t>フン</t>
    </rPh>
    <phoneticPr fontId="2"/>
  </si>
  <si>
    <t>55分</t>
    <rPh sb="2" eb="3">
      <t>フン</t>
    </rPh>
    <phoneticPr fontId="2"/>
  </si>
  <si>
    <t>58分</t>
    <rPh sb="2" eb="3">
      <t>フン</t>
    </rPh>
    <phoneticPr fontId="2"/>
  </si>
  <si>
    <t>⑧山本</t>
    <rPh sb="1" eb="3">
      <t>ヤマモト</t>
    </rPh>
    <phoneticPr fontId="2"/>
  </si>
  <si>
    <t>18分</t>
    <rPh sb="2" eb="3">
      <t>フン</t>
    </rPh>
    <phoneticPr fontId="2"/>
  </si>
  <si>
    <t>⑧川口</t>
    <rPh sb="1" eb="3">
      <t>カワグチ</t>
    </rPh>
    <phoneticPr fontId="2"/>
  </si>
  <si>
    <t>40分</t>
    <rPh sb="2" eb="3">
      <t>フン</t>
    </rPh>
    <phoneticPr fontId="2"/>
  </si>
  <si>
    <t>⑰岩間</t>
    <rPh sb="1" eb="3">
      <t>イワマ</t>
    </rPh>
    <phoneticPr fontId="2"/>
  </si>
  <si>
    <t>44分</t>
    <rPh sb="2" eb="3">
      <t>フン</t>
    </rPh>
    <phoneticPr fontId="2"/>
  </si>
  <si>
    <t>48分</t>
    <rPh sb="2" eb="3">
      <t>フン</t>
    </rPh>
    <phoneticPr fontId="2"/>
  </si>
  <si>
    <t>20分</t>
    <rPh sb="2" eb="3">
      <t>フン</t>
    </rPh>
    <phoneticPr fontId="2"/>
  </si>
  <si>
    <t>⑯稲垣</t>
    <rPh sb="1" eb="3">
      <t>イナガキ</t>
    </rPh>
    <phoneticPr fontId="2"/>
  </si>
  <si>
    <t>41分</t>
    <rPh sb="2" eb="3">
      <t>フン</t>
    </rPh>
    <phoneticPr fontId="2"/>
  </si>
  <si>
    <t>⑩河村</t>
    <rPh sb="1" eb="3">
      <t>カワムラ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</si>
</sst>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ＭＳ ゴシック"/>
      <family val="3"/>
      <charset val="128"/>
    </font>
    <font>
      <sz val="6"/>
      <name val="Osaka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68">
    <xf numFmtId="0" fontId="0" fillId="0" borderId="0" xfId="0">
      <alignment vertical="center"/>
    </xf>
    <xf numFmtId="0" fontId="1" fillId="0" borderId="0" xfId="0" applyFont="1">
      <alignment vertical="center"/>
    </xf>
    <xf numFmtId="0" fontId="7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8" fillId="0" borderId="11" xfId="0" applyFont="1" applyBorder="1" applyAlignment="1">
      <alignment horizontal="left" vertical="center" indent="1"/>
    </xf>
    <xf numFmtId="0" fontId="8" fillId="0" borderId="2" xfId="0" applyFont="1" applyBorder="1" applyAlignment="1">
      <alignment vertical="center"/>
    </xf>
    <xf numFmtId="0" fontId="8" fillId="0" borderId="12" xfId="0" applyFont="1" applyBorder="1" applyAlignment="1">
      <alignment horizontal="left" vertical="center" indent="1"/>
    </xf>
    <xf numFmtId="0" fontId="8" fillId="0" borderId="13" xfId="0" applyFont="1" applyBorder="1" applyAlignment="1">
      <alignment horizontal="right" vertical="center"/>
    </xf>
    <xf numFmtId="0" fontId="8" fillId="0" borderId="14" xfId="0" applyFont="1" applyBorder="1" applyAlignment="1">
      <alignment horizontal="left" vertical="center" indent="1"/>
    </xf>
    <xf numFmtId="0" fontId="8" fillId="0" borderId="3" xfId="0" applyFont="1" applyBorder="1" applyAlignment="1">
      <alignment vertical="center"/>
    </xf>
    <xf numFmtId="0" fontId="8" fillId="0" borderId="15" xfId="0" applyFont="1" applyBorder="1" applyAlignment="1">
      <alignment horizontal="left" vertical="center" indent="1"/>
    </xf>
    <xf numFmtId="0" fontId="8" fillId="0" borderId="16" xfId="0" applyFont="1" applyBorder="1" applyAlignment="1">
      <alignment horizontal="right" vertical="center"/>
    </xf>
    <xf numFmtId="0" fontId="8" fillId="0" borderId="17" xfId="0" applyFont="1" applyBorder="1" applyAlignment="1">
      <alignment horizontal="left" vertical="center" indent="1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horizontal="left" vertical="center" indent="1"/>
    </xf>
    <xf numFmtId="0" fontId="8" fillId="0" borderId="11" xfId="0" applyFont="1" applyBorder="1" applyAlignment="1">
      <alignment horizontal="left" vertical="center"/>
    </xf>
    <xf numFmtId="0" fontId="8" fillId="0" borderId="20" xfId="0" applyFont="1" applyBorder="1" applyAlignment="1">
      <alignment horizontal="right" vertical="center"/>
    </xf>
    <xf numFmtId="0" fontId="8" fillId="0" borderId="21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22" xfId="0" applyFont="1" applyBorder="1" applyAlignment="1">
      <alignment horizontal="right" vertical="center"/>
    </xf>
    <xf numFmtId="0" fontId="8" fillId="0" borderId="23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24" xfId="0" applyFont="1" applyBorder="1" applyAlignment="1">
      <alignment horizontal="right" vertical="center"/>
    </xf>
    <xf numFmtId="0" fontId="8" fillId="0" borderId="25" xfId="0" applyFont="1" applyBorder="1" applyAlignment="1">
      <alignment horizontal="left" vertical="center"/>
    </xf>
    <xf numFmtId="0" fontId="9" fillId="0" borderId="0" xfId="0" applyFont="1" applyBorder="1" applyAlignment="1">
      <alignment vertical="center" shrinkToFit="1"/>
    </xf>
    <xf numFmtId="0" fontId="8" fillId="0" borderId="0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4" fillId="0" borderId="0" xfId="0" applyFont="1" applyAlignment="1" applyProtection="1">
      <alignment horizontal="center" vertical="center"/>
      <protection locked="0"/>
    </xf>
    <xf numFmtId="0" fontId="8" fillId="0" borderId="12" xfId="0" applyFont="1" applyBorder="1" applyAlignment="1">
      <alignment horizontal="left" vertical="center" indent="1" shrinkToFit="1"/>
    </xf>
    <xf numFmtId="0" fontId="8" fillId="0" borderId="15" xfId="0" applyFont="1" applyBorder="1" applyAlignment="1">
      <alignment horizontal="left" vertical="center" indent="1" shrinkToFit="1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3" xfId="0" applyFont="1" applyBorder="1" applyAlignment="1" applyProtection="1">
      <alignment horizontal="center" vertical="center" shrinkToFit="1"/>
      <protection locked="0"/>
    </xf>
    <xf numFmtId="0" fontId="1" fillId="0" borderId="34" xfId="0" applyFont="1" applyBorder="1" applyAlignment="1" applyProtection="1">
      <alignment horizontal="center" vertical="center" shrinkToFit="1"/>
      <protection locked="0"/>
    </xf>
    <xf numFmtId="0" fontId="1" fillId="0" borderId="47" xfId="0" applyFont="1" applyBorder="1" applyAlignment="1" applyProtection="1">
      <alignment horizontal="center" vertical="center" shrinkToFit="1"/>
      <protection locked="0"/>
    </xf>
    <xf numFmtId="0" fontId="1" fillId="0" borderId="50" xfId="0" applyFont="1" applyBorder="1" applyAlignment="1" applyProtection="1">
      <alignment horizontal="center" vertical="center" shrinkToFit="1"/>
      <protection locked="0"/>
    </xf>
    <xf numFmtId="0" fontId="1" fillId="0" borderId="33" xfId="0" applyFont="1" applyBorder="1" applyAlignment="1" applyProtection="1">
      <alignment horizontal="center" vertical="center" shrinkToFit="1"/>
    </xf>
    <xf numFmtId="0" fontId="1" fillId="0" borderId="50" xfId="0" applyFont="1" applyBorder="1" applyAlignment="1" applyProtection="1">
      <alignment horizontal="center" vertical="center" shrinkToFit="1"/>
    </xf>
    <xf numFmtId="0" fontId="1" fillId="0" borderId="34" xfId="0" applyFont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Protection="1">
      <alignment vertical="center"/>
    </xf>
    <xf numFmtId="0" fontId="0" fillId="0" borderId="33" xfId="0" quotePrefix="1" applyBorder="1" applyAlignment="1" applyProtection="1">
      <alignment horizontal="center" vertical="center" shrinkToFit="1"/>
    </xf>
    <xf numFmtId="0" fontId="0" fillId="0" borderId="0" xfId="0" quotePrefix="1" applyBorder="1" applyAlignment="1" applyProtection="1">
      <alignment horizontal="center" vertical="center" shrinkToFit="1"/>
    </xf>
    <xf numFmtId="0" fontId="1" fillId="0" borderId="0" xfId="0" applyFont="1" applyBorder="1" applyAlignment="1" applyProtection="1">
      <alignment horizontal="center" vertical="center" shrinkToFit="1"/>
    </xf>
    <xf numFmtId="0" fontId="0" fillId="0" borderId="50" xfId="0" quotePrefix="1" applyBorder="1" applyAlignment="1" applyProtection="1">
      <alignment horizontal="center" vertical="center" shrinkToFit="1"/>
    </xf>
    <xf numFmtId="0" fontId="0" fillId="0" borderId="34" xfId="0" quotePrefix="1" applyBorder="1" applyAlignment="1" applyProtection="1">
      <alignment horizontal="center" vertical="center" shrinkToFit="1"/>
    </xf>
    <xf numFmtId="0" fontId="1" fillId="0" borderId="0" xfId="0" applyFont="1" applyAlignment="1" applyProtection="1">
      <alignment horizontal="center" vertical="center"/>
    </xf>
    <xf numFmtId="0" fontId="0" fillId="0" borderId="47" xfId="0" quotePrefix="1" applyBorder="1" applyAlignment="1" applyProtection="1">
      <alignment horizontal="center" vertical="center" shrinkToFit="1"/>
    </xf>
    <xf numFmtId="0" fontId="1" fillId="0" borderId="47" xfId="0" applyFont="1" applyBorder="1" applyAlignment="1" applyProtection="1">
      <alignment horizontal="center" vertical="center" shrinkToFit="1"/>
    </xf>
    <xf numFmtId="0" fontId="0" fillId="0" borderId="33" xfId="0" applyFont="1" applyBorder="1" applyAlignment="1" applyProtection="1">
      <alignment horizontal="center" vertical="center" shrinkToFit="1"/>
      <protection locked="0"/>
    </xf>
    <xf numFmtId="0" fontId="9" fillId="0" borderId="26" xfId="0" applyFont="1" applyBorder="1" applyAlignment="1">
      <alignment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9" fillId="0" borderId="26" xfId="0" applyFont="1" applyBorder="1" applyAlignment="1">
      <alignment vertical="center" shrinkToFit="1"/>
    </xf>
    <xf numFmtId="0" fontId="0" fillId="0" borderId="0" xfId="0" applyAlignment="1" applyProtection="1">
      <alignment vertical="center"/>
    </xf>
    <xf numFmtId="0" fontId="0" fillId="0" borderId="26" xfId="0" applyBorder="1" applyAlignment="1">
      <alignment horizontal="center" vertical="center" shrinkToFit="1"/>
    </xf>
    <xf numFmtId="0" fontId="9" fillId="0" borderId="26" xfId="0" applyFont="1" applyBorder="1" applyAlignment="1">
      <alignment vertical="center" shrinkToFit="1"/>
    </xf>
    <xf numFmtId="0" fontId="4" fillId="0" borderId="0" xfId="1" applyFont="1" applyAlignment="1" applyProtection="1">
      <alignment horizontal="center" vertical="center"/>
    </xf>
    <xf numFmtId="0" fontId="10" fillId="0" borderId="35" xfId="0" applyFont="1" applyBorder="1" applyAlignment="1" applyProtection="1">
      <alignment horizontal="center" vertical="center" shrinkToFit="1"/>
    </xf>
    <xf numFmtId="20" fontId="3" fillId="0" borderId="33" xfId="0" applyNumberFormat="1" applyFont="1" applyBorder="1" applyAlignment="1" applyProtection="1">
      <alignment horizontal="center" vertical="center" shrinkToFit="1"/>
    </xf>
    <xf numFmtId="0" fontId="3" fillId="0" borderId="33" xfId="0" applyFont="1" applyBorder="1" applyAlignment="1" applyProtection="1">
      <alignment horizontal="center" vertical="center" shrinkToFit="1"/>
    </xf>
    <xf numFmtId="0" fontId="3" fillId="0" borderId="47" xfId="0" applyFont="1" applyBorder="1" applyAlignment="1" applyProtection="1">
      <alignment horizontal="center" vertical="center" shrinkToFit="1"/>
    </xf>
    <xf numFmtId="0" fontId="6" fillId="0" borderId="35" xfId="0" applyFont="1" applyBorder="1" applyAlignment="1" applyProtection="1">
      <alignment horizontal="center" vertical="center"/>
    </xf>
    <xf numFmtId="0" fontId="1" fillId="0" borderId="35" xfId="0" applyFont="1" applyBorder="1" applyAlignment="1" applyProtection="1">
      <alignment horizontal="center" vertical="center"/>
    </xf>
    <xf numFmtId="0" fontId="1" fillId="0" borderId="27" xfId="0" applyFont="1" applyBorder="1" applyAlignment="1" applyProtection="1">
      <alignment horizontal="center" vertical="center"/>
    </xf>
    <xf numFmtId="0" fontId="1" fillId="0" borderId="33" xfId="0" applyFont="1" applyBorder="1" applyAlignment="1" applyProtection="1">
      <alignment horizontal="center" vertical="center"/>
    </xf>
    <xf numFmtId="0" fontId="1" fillId="0" borderId="31" xfId="0" applyFont="1" applyBorder="1" applyAlignment="1" applyProtection="1">
      <alignment horizontal="center" vertical="center"/>
    </xf>
    <xf numFmtId="0" fontId="1" fillId="0" borderId="34" xfId="0" applyFont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horizontal="center" vertical="center"/>
    </xf>
    <xf numFmtId="0" fontId="1" fillId="0" borderId="29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32" xfId="0" applyFont="1" applyBorder="1" applyAlignment="1" applyProtection="1">
      <alignment horizontal="center" vertical="center"/>
    </xf>
    <xf numFmtId="0" fontId="3" fillId="0" borderId="27" xfId="0" applyFont="1" applyBorder="1" applyAlignment="1" applyProtection="1">
      <alignment horizontal="center" vertical="center" shrinkToFit="1"/>
    </xf>
    <xf numFmtId="0" fontId="0" fillId="0" borderId="33" xfId="0" applyBorder="1" applyAlignment="1" applyProtection="1">
      <alignment horizontal="center" vertical="center" shrinkToFit="1"/>
    </xf>
    <xf numFmtId="0" fontId="0" fillId="0" borderId="28" xfId="0" applyBorder="1" applyAlignment="1" applyProtection="1">
      <alignment horizontal="center" vertical="center" shrinkToFit="1"/>
    </xf>
    <xf numFmtId="0" fontId="0" fillId="0" borderId="31" xfId="0" applyBorder="1" applyAlignment="1" applyProtection="1">
      <alignment horizontal="center" vertical="center" shrinkToFit="1"/>
    </xf>
    <xf numFmtId="0" fontId="0" fillId="0" borderId="34" xfId="0" applyBorder="1" applyAlignment="1" applyProtection="1">
      <alignment horizontal="center" vertical="center" shrinkToFit="1"/>
    </xf>
    <xf numFmtId="0" fontId="0" fillId="0" borderId="32" xfId="0" applyBorder="1" applyAlignment="1" applyProtection="1">
      <alignment horizontal="center" vertical="center" shrinkToFit="1"/>
    </xf>
    <xf numFmtId="0" fontId="7" fillId="0" borderId="44" xfId="0" applyFont="1" applyBorder="1" applyAlignment="1" applyProtection="1">
      <alignment horizontal="center" vertical="center" shrinkToFit="1"/>
    </xf>
    <xf numFmtId="0" fontId="7" fillId="0" borderId="45" xfId="0" applyFont="1" applyBorder="1" applyAlignment="1" applyProtection="1">
      <alignment horizontal="center" vertical="center" shrinkToFit="1"/>
    </xf>
    <xf numFmtId="0" fontId="3" fillId="0" borderId="0" xfId="0" applyFont="1" applyBorder="1" applyAlignment="1" applyProtection="1">
      <alignment horizontal="center" vertical="center" shrinkToFit="1"/>
    </xf>
    <xf numFmtId="0" fontId="7" fillId="0" borderId="51" xfId="0" applyFont="1" applyBorder="1" applyAlignment="1" applyProtection="1">
      <alignment horizontal="center" vertical="center" shrinkToFit="1"/>
    </xf>
    <xf numFmtId="0" fontId="7" fillId="0" borderId="32" xfId="0" applyFont="1" applyBorder="1" applyAlignment="1" applyProtection="1">
      <alignment horizontal="center" vertical="center" shrinkToFit="1"/>
    </xf>
    <xf numFmtId="20" fontId="3" fillId="0" borderId="50" xfId="0" applyNumberFormat="1" applyFont="1" applyBorder="1" applyAlignment="1" applyProtection="1">
      <alignment horizontal="center" vertical="center" shrinkToFit="1"/>
    </xf>
    <xf numFmtId="0" fontId="3" fillId="0" borderId="50" xfId="0" applyFont="1" applyBorder="1" applyAlignment="1" applyProtection="1">
      <alignment horizontal="center" vertical="center" shrinkToFit="1"/>
    </xf>
    <xf numFmtId="0" fontId="3" fillId="0" borderId="34" xfId="0" applyFont="1" applyBorder="1" applyAlignment="1" applyProtection="1">
      <alignment horizontal="center" vertical="center" shrinkToFit="1"/>
    </xf>
    <xf numFmtId="0" fontId="7" fillId="0" borderId="27" xfId="0" applyFont="1" applyBorder="1" applyAlignment="1" applyProtection="1">
      <alignment horizontal="center" vertical="center" shrinkToFit="1"/>
    </xf>
    <xf numFmtId="0" fontId="7" fillId="0" borderId="49" xfId="0" applyFont="1" applyBorder="1" applyAlignment="1" applyProtection="1">
      <alignment horizontal="center" vertical="center" shrinkToFit="1"/>
    </xf>
    <xf numFmtId="20" fontId="3" fillId="0" borderId="47" xfId="0" applyNumberFormat="1" applyFont="1" applyBorder="1" applyAlignment="1" applyProtection="1">
      <alignment horizontal="center" vertical="center" shrinkToFit="1"/>
    </xf>
    <xf numFmtId="0" fontId="7" fillId="0" borderId="28" xfId="0" applyFont="1" applyBorder="1" applyAlignment="1" applyProtection="1">
      <alignment horizontal="center" vertical="center" shrinkToFit="1"/>
    </xf>
    <xf numFmtId="0" fontId="7" fillId="0" borderId="48" xfId="0" applyFont="1" applyBorder="1" applyAlignment="1" applyProtection="1">
      <alignment horizontal="center" vertical="center" shrinkToFit="1"/>
    </xf>
    <xf numFmtId="0" fontId="7" fillId="0" borderId="52" xfId="0" applyFont="1" applyBorder="1" applyAlignment="1" applyProtection="1">
      <alignment horizontal="center" vertical="center" shrinkToFit="1"/>
    </xf>
    <xf numFmtId="0" fontId="7" fillId="0" borderId="31" xfId="0" applyFont="1" applyBorder="1" applyAlignment="1" applyProtection="1">
      <alignment horizontal="center" vertical="center" shrinkToFit="1"/>
    </xf>
    <xf numFmtId="20" fontId="3" fillId="0" borderId="34" xfId="0" applyNumberFormat="1" applyFont="1" applyBorder="1" applyAlignment="1" applyProtection="1">
      <alignment horizontal="center" vertical="center" shrinkToFit="1"/>
    </xf>
    <xf numFmtId="0" fontId="1" fillId="0" borderId="0" xfId="0" applyFont="1" applyBorder="1" applyAlignment="1" applyProtection="1">
      <alignment horizontal="center" vertical="center"/>
    </xf>
    <xf numFmtId="0" fontId="7" fillId="0" borderId="29" xfId="0" applyFont="1" applyBorder="1" applyAlignment="1" applyProtection="1">
      <alignment horizontal="center" vertical="center" shrinkToFit="1"/>
    </xf>
    <xf numFmtId="0" fontId="7" fillId="0" borderId="30" xfId="0" applyFont="1" applyBorder="1" applyAlignment="1" applyProtection="1">
      <alignment horizontal="center" vertical="center" shrinkToFit="1"/>
    </xf>
    <xf numFmtId="0" fontId="10" fillId="0" borderId="27" xfId="0" applyFont="1" applyBorder="1" applyAlignment="1" applyProtection="1">
      <alignment horizontal="center" vertical="center" shrinkToFit="1"/>
    </xf>
    <xf numFmtId="0" fontId="10" fillId="0" borderId="33" xfId="0" applyFont="1" applyBorder="1" applyAlignment="1" applyProtection="1">
      <alignment horizontal="center" vertical="center" shrinkToFit="1"/>
    </xf>
    <xf numFmtId="0" fontId="10" fillId="0" borderId="28" xfId="0" applyFont="1" applyBorder="1" applyAlignment="1" applyProtection="1">
      <alignment horizontal="center" vertical="center" shrinkToFit="1"/>
    </xf>
    <xf numFmtId="0" fontId="10" fillId="0" borderId="29" xfId="0" applyFont="1" applyBorder="1" applyAlignment="1" applyProtection="1">
      <alignment horizontal="center" vertical="center" shrinkToFit="1"/>
    </xf>
    <xf numFmtId="0" fontId="10" fillId="0" borderId="0" xfId="0" applyFont="1" applyBorder="1" applyAlignment="1" applyProtection="1">
      <alignment horizontal="center" vertical="center" shrinkToFit="1"/>
    </xf>
    <xf numFmtId="0" fontId="10" fillId="0" borderId="30" xfId="0" applyFont="1" applyBorder="1" applyAlignment="1" applyProtection="1">
      <alignment horizontal="center" vertical="center" shrinkToFit="1"/>
    </xf>
    <xf numFmtId="0" fontId="10" fillId="0" borderId="31" xfId="0" applyFont="1" applyBorder="1" applyAlignment="1" applyProtection="1">
      <alignment horizontal="center" vertical="center" shrinkToFit="1"/>
    </xf>
    <xf numFmtId="0" fontId="10" fillId="0" borderId="34" xfId="0" applyFont="1" applyBorder="1" applyAlignment="1" applyProtection="1">
      <alignment horizontal="center" vertical="center" shrinkToFit="1"/>
    </xf>
    <xf numFmtId="0" fontId="10" fillId="0" borderId="32" xfId="0" applyFont="1" applyBorder="1" applyAlignment="1" applyProtection="1">
      <alignment horizontal="center" vertical="center" shrinkToFit="1"/>
    </xf>
    <xf numFmtId="0" fontId="1" fillId="0" borderId="36" xfId="0" applyFont="1" applyBorder="1" applyAlignment="1" applyProtection="1">
      <alignment horizontal="center" vertical="center"/>
    </xf>
    <xf numFmtId="0" fontId="7" fillId="0" borderId="46" xfId="0" applyFont="1" applyBorder="1" applyAlignment="1" applyProtection="1">
      <alignment horizontal="center" vertical="center" shrinkToFit="1"/>
    </xf>
    <xf numFmtId="20" fontId="3" fillId="0" borderId="0" xfId="0" applyNumberFormat="1" applyFont="1" applyBorder="1" applyAlignment="1" applyProtection="1">
      <alignment horizontal="center" vertical="center" shrinkToFit="1"/>
    </xf>
    <xf numFmtId="0" fontId="6" fillId="0" borderId="27" xfId="0" applyFont="1" applyBorder="1" applyAlignment="1" applyProtection="1">
      <alignment horizontal="center" vertical="center"/>
    </xf>
    <xf numFmtId="0" fontId="6" fillId="0" borderId="33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6" fillId="0" borderId="31" xfId="0" applyFont="1" applyBorder="1" applyAlignment="1" applyProtection="1">
      <alignment horizontal="center" vertical="center"/>
    </xf>
    <xf numFmtId="0" fontId="6" fillId="0" borderId="34" xfId="0" applyFont="1" applyBorder="1" applyAlignment="1" applyProtection="1">
      <alignment horizontal="center" vertical="center"/>
    </xf>
    <xf numFmtId="0" fontId="6" fillId="0" borderId="32" xfId="0" applyFont="1" applyBorder="1" applyAlignment="1" applyProtection="1">
      <alignment horizontal="center" vertical="center"/>
    </xf>
    <xf numFmtId="0" fontId="1" fillId="0" borderId="53" xfId="0" applyFont="1" applyBorder="1" applyAlignment="1" applyProtection="1">
      <alignment horizontal="center" vertical="center"/>
    </xf>
    <xf numFmtId="0" fontId="1" fillId="0" borderId="54" xfId="0" applyFont="1" applyBorder="1" applyAlignment="1" applyProtection="1">
      <alignment horizontal="center" vertical="center"/>
    </xf>
    <xf numFmtId="0" fontId="1" fillId="0" borderId="55" xfId="0" applyFont="1" applyBorder="1" applyAlignment="1" applyProtection="1">
      <alignment horizontal="center" vertical="center"/>
    </xf>
    <xf numFmtId="0" fontId="1" fillId="0" borderId="56" xfId="0" applyFont="1" applyBorder="1" applyAlignment="1" applyProtection="1">
      <alignment horizontal="center" vertical="center"/>
    </xf>
    <xf numFmtId="0" fontId="1" fillId="0" borderId="57" xfId="0" applyFont="1" applyBorder="1" applyAlignment="1" applyProtection="1">
      <alignment horizontal="center" vertical="center"/>
    </xf>
    <xf numFmtId="0" fontId="1" fillId="0" borderId="58" xfId="0" applyFont="1" applyBorder="1" applyAlignment="1" applyProtection="1">
      <alignment horizontal="center" vertical="center"/>
    </xf>
    <xf numFmtId="0" fontId="1" fillId="0" borderId="59" xfId="0" applyFont="1" applyBorder="1" applyAlignment="1" applyProtection="1">
      <alignment horizontal="center" vertical="center"/>
    </xf>
    <xf numFmtId="0" fontId="1" fillId="0" borderId="60" xfId="0" applyFont="1" applyBorder="1" applyAlignment="1" applyProtection="1">
      <alignment horizontal="center" vertical="center"/>
    </xf>
    <xf numFmtId="0" fontId="1" fillId="0" borderId="61" xfId="0" applyFont="1" applyBorder="1" applyAlignment="1" applyProtection="1">
      <alignment horizontal="center" vertical="center"/>
    </xf>
    <xf numFmtId="0" fontId="9" fillId="0" borderId="6" xfId="0" applyFont="1" applyBorder="1" applyAlignment="1">
      <alignment vertical="center" shrinkToFit="1"/>
    </xf>
    <xf numFmtId="0" fontId="9" fillId="0" borderId="26" xfId="0" applyFont="1" applyBorder="1" applyAlignment="1">
      <alignment vertical="center" shrinkToFit="1"/>
    </xf>
    <xf numFmtId="0" fontId="9" fillId="0" borderId="9" xfId="0" applyFont="1" applyBorder="1" applyAlignment="1">
      <alignment vertical="center" shrinkToFit="1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</cellXfs>
  <cellStyles count="2">
    <cellStyle name="標準" xfId="0" builtinId="0"/>
    <cellStyle name="標準_H19 U-15フットサル宗谷予選組合せ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22"/>
  <sheetViews>
    <sheetView tabSelected="1" view="pageBreakPreview" zoomScaleNormal="100" zoomScaleSheetLayoutView="100" workbookViewId="0">
      <selection activeCell="AJ3" sqref="AJ3"/>
    </sheetView>
  </sheetViews>
  <sheetFormatPr defaultColWidth="2.75" defaultRowHeight="26.25" customHeight="1"/>
  <cols>
    <col min="1" max="58" width="2.75" style="1"/>
    <col min="59" max="62" width="2.75" style="1" customWidth="1"/>
    <col min="63" max="73" width="2.75" style="1"/>
    <col min="74" max="74" width="5.25" style="1" bestFit="1" customWidth="1"/>
    <col min="75" max="16384" width="2.75" style="1"/>
  </cols>
  <sheetData>
    <row r="1" spans="1:80" s="48" customFormat="1" ht="26.25" customHeight="1">
      <c r="A1" s="76" t="s">
        <v>30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</row>
    <row r="2" spans="1:80" s="48" customFormat="1" ht="26.2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</row>
    <row r="3" spans="1:80" ht="26.25" customHeight="1">
      <c r="A3" s="57"/>
      <c r="B3" s="57"/>
      <c r="C3" s="57"/>
      <c r="D3" s="57"/>
      <c r="E3" s="57"/>
      <c r="F3" s="58"/>
      <c r="G3" s="58"/>
      <c r="H3" s="58"/>
      <c r="I3" s="58"/>
      <c r="J3" s="58"/>
      <c r="K3" s="58"/>
      <c r="L3" s="58"/>
      <c r="M3" s="58"/>
      <c r="N3" s="58"/>
      <c r="O3" s="65"/>
      <c r="P3" s="65"/>
      <c r="Q3" s="65"/>
      <c r="R3" s="65"/>
      <c r="S3" s="65"/>
      <c r="T3" s="65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9"/>
      <c r="BP3" s="59"/>
    </row>
    <row r="4" spans="1:80" ht="26.25" customHeight="1">
      <c r="A4" s="82"/>
      <c r="B4" s="82"/>
      <c r="C4" s="82"/>
      <c r="D4" s="82"/>
      <c r="E4" s="82"/>
      <c r="F4" s="82"/>
      <c r="G4" s="82"/>
      <c r="H4" s="82"/>
      <c r="I4" s="92" t="s">
        <v>28</v>
      </c>
      <c r="J4" s="93"/>
      <c r="K4" s="93"/>
      <c r="L4" s="93"/>
      <c r="M4" s="93"/>
      <c r="N4" s="94"/>
      <c r="O4" s="92" t="s">
        <v>24</v>
      </c>
      <c r="P4" s="93"/>
      <c r="Q4" s="93"/>
      <c r="R4" s="93"/>
      <c r="S4" s="93"/>
      <c r="T4" s="94"/>
      <c r="U4" s="92" t="s">
        <v>26</v>
      </c>
      <c r="V4" s="93"/>
      <c r="W4" s="93"/>
      <c r="X4" s="93"/>
      <c r="Y4" s="93"/>
      <c r="Z4" s="94"/>
      <c r="AA4" s="92" t="s">
        <v>29</v>
      </c>
      <c r="AB4" s="93"/>
      <c r="AC4" s="93"/>
      <c r="AD4" s="93"/>
      <c r="AE4" s="93"/>
      <c r="AF4" s="94"/>
      <c r="AG4" s="82" t="s">
        <v>0</v>
      </c>
      <c r="AH4" s="82"/>
      <c r="AI4" s="82"/>
      <c r="AJ4" s="83" t="s">
        <v>1</v>
      </c>
      <c r="AK4" s="84"/>
      <c r="AL4" s="84"/>
      <c r="AM4" s="83" t="s">
        <v>2</v>
      </c>
      <c r="AN4" s="84"/>
      <c r="AO4" s="84"/>
      <c r="AP4" s="83" t="s">
        <v>3</v>
      </c>
      <c r="AQ4" s="84"/>
      <c r="AR4" s="84"/>
      <c r="AS4" s="82" t="s">
        <v>4</v>
      </c>
      <c r="AT4" s="82"/>
      <c r="AU4" s="82"/>
      <c r="AV4" s="82" t="s">
        <v>5</v>
      </c>
      <c r="AW4" s="82"/>
      <c r="AX4" s="82"/>
      <c r="AY4" s="82" t="s">
        <v>6</v>
      </c>
      <c r="AZ4" s="82"/>
      <c r="BA4" s="82"/>
      <c r="BB4" s="82" t="s">
        <v>7</v>
      </c>
      <c r="BC4" s="82"/>
      <c r="BD4" s="82"/>
    </row>
    <row r="5" spans="1:80" ht="26.25" customHeight="1">
      <c r="A5" s="82"/>
      <c r="B5" s="82"/>
      <c r="C5" s="82"/>
      <c r="D5" s="82"/>
      <c r="E5" s="82"/>
      <c r="F5" s="82"/>
      <c r="G5" s="82"/>
      <c r="H5" s="82"/>
      <c r="I5" s="95"/>
      <c r="J5" s="96"/>
      <c r="K5" s="96"/>
      <c r="L5" s="96"/>
      <c r="M5" s="96"/>
      <c r="N5" s="97"/>
      <c r="O5" s="95"/>
      <c r="P5" s="96"/>
      <c r="Q5" s="96"/>
      <c r="R5" s="96"/>
      <c r="S5" s="96"/>
      <c r="T5" s="97"/>
      <c r="U5" s="95"/>
      <c r="V5" s="96"/>
      <c r="W5" s="96"/>
      <c r="X5" s="96"/>
      <c r="Y5" s="96"/>
      <c r="Z5" s="97"/>
      <c r="AA5" s="95"/>
      <c r="AB5" s="96"/>
      <c r="AC5" s="96"/>
      <c r="AD5" s="96"/>
      <c r="AE5" s="96"/>
      <c r="AF5" s="97"/>
      <c r="AG5" s="82"/>
      <c r="AH5" s="82"/>
      <c r="AI5" s="82"/>
      <c r="AJ5" s="85"/>
      <c r="AK5" s="86"/>
      <c r="AL5" s="86"/>
      <c r="AM5" s="85"/>
      <c r="AN5" s="86"/>
      <c r="AO5" s="86"/>
      <c r="AP5" s="85"/>
      <c r="AQ5" s="86"/>
      <c r="AR5" s="86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</row>
    <row r="6" spans="1:80" ht="26.25" customHeight="1">
      <c r="A6" s="77" t="str">
        <f>I4</f>
        <v>鴛泊稚内合同</v>
      </c>
      <c r="B6" s="77"/>
      <c r="C6" s="77"/>
      <c r="D6" s="77"/>
      <c r="E6" s="77"/>
      <c r="F6" s="77"/>
      <c r="G6" s="77"/>
      <c r="H6" s="77"/>
      <c r="I6" s="126"/>
      <c r="J6" s="126"/>
      <c r="K6" s="126"/>
      <c r="L6" s="126"/>
      <c r="M6" s="126"/>
      <c r="N6" s="126"/>
      <c r="O6" s="98">
        <f>IF(COUNT(P6:P7)=2,SUM(P6:P7),"")</f>
        <v>4</v>
      </c>
      <c r="P6" s="50">
        <v>0</v>
      </c>
      <c r="Q6" s="78" t="str">
        <f>IF(O6="","",IF(O6&gt;T6,"○",IF(O6&lt;T6,"×","△")))</f>
        <v>○</v>
      </c>
      <c r="R6" s="79"/>
      <c r="S6" s="50">
        <v>2</v>
      </c>
      <c r="T6" s="109">
        <f>IF(COUNT(S6:S7)=2,SUM(S6:S7),"")</f>
        <v>3</v>
      </c>
      <c r="U6" s="98" t="str">
        <f>IF(COUNT(V6:V7)=2,SUM(V6:V7),"")</f>
        <v/>
      </c>
      <c r="V6" s="50"/>
      <c r="W6" s="78" t="str">
        <f>IF(U6="","",IF(U6&gt;Z6,"○",IF(U6&lt;Z6,"×","△")))</f>
        <v/>
      </c>
      <c r="X6" s="79"/>
      <c r="Y6" s="50"/>
      <c r="Z6" s="109" t="str">
        <f>IF(COUNT(Y6:Y7)=2,SUM(Y6:Y7),"")</f>
        <v/>
      </c>
      <c r="AA6" s="106">
        <f>IF(COUNT(AB6:AB7)=2,SUM(AB6:AB7),"")</f>
        <v>4</v>
      </c>
      <c r="AB6" s="50">
        <v>1</v>
      </c>
      <c r="AC6" s="78" t="str">
        <f>IF(AA6="","",IF(AA6&gt;AF6,"○",IF(AA6&lt;AF6,"×","△")))</f>
        <v>○</v>
      </c>
      <c r="AD6" s="79"/>
      <c r="AE6" s="50">
        <v>1</v>
      </c>
      <c r="AF6" s="109">
        <f>IF(COUNT(AE6:AE7)=2,SUM(AE6:AE7),"")</f>
        <v>2</v>
      </c>
      <c r="AG6" s="81">
        <f>AJ6*3+AM6</f>
        <v>6</v>
      </c>
      <c r="AH6" s="81"/>
      <c r="AI6" s="81"/>
      <c r="AJ6" s="83">
        <f>COUNTIF(K6:AF8,"○")</f>
        <v>2</v>
      </c>
      <c r="AK6" s="84"/>
      <c r="AL6" s="87"/>
      <c r="AM6" s="83">
        <f>COUNTIF(K6:AF8,"△")</f>
        <v>0</v>
      </c>
      <c r="AN6" s="84"/>
      <c r="AO6" s="87"/>
      <c r="AP6" s="83">
        <f>COUNTIF(K6:AF8,"×")</f>
        <v>0</v>
      </c>
      <c r="AQ6" s="84"/>
      <c r="AR6" s="87"/>
      <c r="AS6" s="82">
        <f>SUM(I6:I9,U6:U9,AA6:AA9,O6:O9)</f>
        <v>8</v>
      </c>
      <c r="AT6" s="82"/>
      <c r="AU6" s="82"/>
      <c r="AV6" s="82">
        <f>SUM(N6:N9,Z6:Z9,AF6:AF9,,T6:T9)</f>
        <v>5</v>
      </c>
      <c r="AW6" s="82"/>
      <c r="AX6" s="82"/>
      <c r="AY6" s="82">
        <f>AS6-AV6</f>
        <v>3</v>
      </c>
      <c r="AZ6" s="82"/>
      <c r="BA6" s="82"/>
      <c r="BB6" s="81">
        <f>RANK(BJ6,$BJ$6:$BJ$21,1)</f>
        <v>2</v>
      </c>
      <c r="BC6" s="81"/>
      <c r="BD6" s="81"/>
      <c r="BG6" s="1">
        <f>RANK(AG6,$AG$6:$AG$21)</f>
        <v>1</v>
      </c>
      <c r="BH6" s="1">
        <f>RANK(AY6,$AY$6:$AY$21)</f>
        <v>2</v>
      </c>
      <c r="BI6" s="1">
        <f>RANK(AS6,$AS$6:$AS$21)</f>
        <v>2</v>
      </c>
      <c r="BJ6" s="2">
        <f>BG6*100+BH6*10+BI6</f>
        <v>122</v>
      </c>
    </row>
    <row r="7" spans="1:80" ht="26.25" customHeight="1">
      <c r="A7" s="77"/>
      <c r="B7" s="77"/>
      <c r="C7" s="77"/>
      <c r="D7" s="77"/>
      <c r="E7" s="77"/>
      <c r="F7" s="77"/>
      <c r="G7" s="77"/>
      <c r="H7" s="77"/>
      <c r="I7" s="126"/>
      <c r="J7" s="126"/>
      <c r="K7" s="126"/>
      <c r="L7" s="126"/>
      <c r="M7" s="126"/>
      <c r="N7" s="126"/>
      <c r="O7" s="99"/>
      <c r="P7" s="52">
        <v>4</v>
      </c>
      <c r="Q7" s="80"/>
      <c r="R7" s="80"/>
      <c r="S7" s="52">
        <v>1</v>
      </c>
      <c r="T7" s="110"/>
      <c r="U7" s="99"/>
      <c r="V7" s="52"/>
      <c r="W7" s="80"/>
      <c r="X7" s="80"/>
      <c r="Y7" s="52"/>
      <c r="Z7" s="110"/>
      <c r="AA7" s="107"/>
      <c r="AB7" s="52">
        <v>3</v>
      </c>
      <c r="AC7" s="80"/>
      <c r="AD7" s="80"/>
      <c r="AE7" s="52">
        <v>1</v>
      </c>
      <c r="AF7" s="110"/>
      <c r="AG7" s="81"/>
      <c r="AH7" s="81"/>
      <c r="AI7" s="81"/>
      <c r="AJ7" s="88"/>
      <c r="AK7" s="89"/>
      <c r="AL7" s="90"/>
      <c r="AM7" s="88"/>
      <c r="AN7" s="89"/>
      <c r="AO7" s="90"/>
      <c r="AP7" s="88"/>
      <c r="AQ7" s="89"/>
      <c r="AR7" s="90"/>
      <c r="AS7" s="82"/>
      <c r="AT7" s="82"/>
      <c r="AU7" s="82"/>
      <c r="AV7" s="82"/>
      <c r="AW7" s="82"/>
      <c r="AX7" s="82"/>
      <c r="AY7" s="82"/>
      <c r="AZ7" s="82"/>
      <c r="BA7" s="82"/>
      <c r="BB7" s="81"/>
      <c r="BC7" s="81"/>
      <c r="BD7" s="81"/>
    </row>
    <row r="8" spans="1:80" ht="26.25" customHeight="1">
      <c r="A8" s="77"/>
      <c r="B8" s="77"/>
      <c r="C8" s="77"/>
      <c r="D8" s="77"/>
      <c r="E8" s="77"/>
      <c r="F8" s="77"/>
      <c r="G8" s="77"/>
      <c r="H8" s="77"/>
      <c r="I8" s="126"/>
      <c r="J8" s="126"/>
      <c r="K8" s="126"/>
      <c r="L8" s="126"/>
      <c r="M8" s="126"/>
      <c r="N8" s="126"/>
      <c r="O8" s="99" t="str">
        <f>IF(COUNT(P8:P9)=2,SUM(P8:P9),"")</f>
        <v/>
      </c>
      <c r="P8" s="53"/>
      <c r="Q8" s="103" t="str">
        <f>IF(O8="","",IF(O8&gt;T8,"○",IF(O8&lt;T8,"×","△")))</f>
        <v/>
      </c>
      <c r="R8" s="104"/>
      <c r="S8" s="53"/>
      <c r="T8" s="101" t="str">
        <f>IF(COUNT(S8:S9)=2,SUM(S8:S9),"")</f>
        <v/>
      </c>
      <c r="U8" s="99" t="str">
        <f>IF(COUNT(V8:V9)=2,SUM(V8:V9),"")</f>
        <v/>
      </c>
      <c r="V8" s="53"/>
      <c r="W8" s="103" t="str">
        <f>IF(U8="","",IF(U8&gt;Z8,"○",IF(U8&lt;Z8,"×","△")))</f>
        <v/>
      </c>
      <c r="X8" s="104"/>
      <c r="Y8" s="53"/>
      <c r="Z8" s="101" t="str">
        <f>IF(COUNT(Y8:Y9)=2,SUM(Y8:Y9),"")</f>
        <v/>
      </c>
      <c r="AA8" s="111" t="str">
        <f>IF(COUNT(AB8:AB9)=2,SUM(AB8:AB9),"")</f>
        <v/>
      </c>
      <c r="AB8" s="53"/>
      <c r="AC8" s="103" t="str">
        <f>IF(AA8="","",IF(AA8&gt;AF8,"○",IF(AA8&lt;AF8,"×","△")))</f>
        <v/>
      </c>
      <c r="AD8" s="104"/>
      <c r="AE8" s="53"/>
      <c r="AF8" s="101" t="str">
        <f>IF(COUNT(AE8:AE9)=2,SUM(AE8:AE9),"")</f>
        <v/>
      </c>
      <c r="AG8" s="81"/>
      <c r="AH8" s="81"/>
      <c r="AI8" s="81"/>
      <c r="AJ8" s="88"/>
      <c r="AK8" s="89"/>
      <c r="AL8" s="90"/>
      <c r="AM8" s="88"/>
      <c r="AN8" s="89"/>
      <c r="AO8" s="90"/>
      <c r="AP8" s="88"/>
      <c r="AQ8" s="89"/>
      <c r="AR8" s="90"/>
      <c r="AS8" s="82"/>
      <c r="AT8" s="82"/>
      <c r="AU8" s="82"/>
      <c r="AV8" s="82"/>
      <c r="AW8" s="82"/>
      <c r="AX8" s="82"/>
      <c r="AY8" s="82"/>
      <c r="AZ8" s="82"/>
      <c r="BA8" s="82"/>
      <c r="BB8" s="81"/>
      <c r="BC8" s="81"/>
      <c r="BD8" s="81"/>
    </row>
    <row r="9" spans="1:80" ht="26.25" customHeight="1">
      <c r="A9" s="77"/>
      <c r="B9" s="77"/>
      <c r="C9" s="77"/>
      <c r="D9" s="77"/>
      <c r="E9" s="77"/>
      <c r="F9" s="77"/>
      <c r="G9" s="77"/>
      <c r="H9" s="77"/>
      <c r="I9" s="126"/>
      <c r="J9" s="126"/>
      <c r="K9" s="126"/>
      <c r="L9" s="126"/>
      <c r="M9" s="126"/>
      <c r="N9" s="126"/>
      <c r="O9" s="127"/>
      <c r="P9" s="51"/>
      <c r="Q9" s="105"/>
      <c r="R9" s="105"/>
      <c r="S9" s="51"/>
      <c r="T9" s="102"/>
      <c r="U9" s="127"/>
      <c r="V9" s="51"/>
      <c r="W9" s="105"/>
      <c r="X9" s="105"/>
      <c r="Y9" s="51"/>
      <c r="Z9" s="102"/>
      <c r="AA9" s="112"/>
      <c r="AB9" s="51"/>
      <c r="AC9" s="105"/>
      <c r="AD9" s="105"/>
      <c r="AE9" s="51"/>
      <c r="AF9" s="102"/>
      <c r="AG9" s="81"/>
      <c r="AH9" s="81"/>
      <c r="AI9" s="81"/>
      <c r="AJ9" s="85"/>
      <c r="AK9" s="86"/>
      <c r="AL9" s="91"/>
      <c r="AM9" s="85"/>
      <c r="AN9" s="86"/>
      <c r="AO9" s="91"/>
      <c r="AP9" s="85"/>
      <c r="AQ9" s="86"/>
      <c r="AR9" s="91"/>
      <c r="AS9" s="82"/>
      <c r="AT9" s="82"/>
      <c r="AU9" s="82"/>
      <c r="AV9" s="82"/>
      <c r="AW9" s="82"/>
      <c r="AX9" s="82"/>
      <c r="AY9" s="82"/>
      <c r="AZ9" s="82"/>
      <c r="BA9" s="82"/>
      <c r="BB9" s="81"/>
      <c r="BC9" s="81"/>
      <c r="BD9" s="81"/>
    </row>
    <row r="10" spans="1:80" ht="26.25" customHeight="1">
      <c r="A10" s="77" t="str">
        <f>O4</f>
        <v>潮見が丘中学校</v>
      </c>
      <c r="B10" s="77"/>
      <c r="C10" s="77"/>
      <c r="D10" s="77"/>
      <c r="E10" s="77"/>
      <c r="F10" s="77"/>
      <c r="G10" s="77"/>
      <c r="H10" s="77"/>
      <c r="I10" s="106">
        <f>IF(COUNT(J10:J11)=2,SUM(J10:J11),"")</f>
        <v>3</v>
      </c>
      <c r="J10" s="60">
        <f>IF(COUNT(S6)=1,SUM(S6),"")</f>
        <v>2</v>
      </c>
      <c r="K10" s="78" t="str">
        <f>IF(I10="","",IF(I10&gt;N10,"○",IF(I10&lt;N10,"×","△")))</f>
        <v>×</v>
      </c>
      <c r="L10" s="79"/>
      <c r="M10" s="54">
        <f>IF(COUNT(P6)=1,SUM(P6),"")</f>
        <v>0</v>
      </c>
      <c r="N10" s="109">
        <f>IF(COUNT(M10:M11)=2,SUM(M10:M11),"")</f>
        <v>4</v>
      </c>
      <c r="O10" s="126"/>
      <c r="P10" s="126"/>
      <c r="Q10" s="126"/>
      <c r="R10" s="126"/>
      <c r="S10" s="126"/>
      <c r="T10" s="126"/>
      <c r="U10" s="106">
        <f>IF(COUNT(V10:V11)=2,SUM(V10:V11),"")</f>
        <v>0</v>
      </c>
      <c r="V10" s="60">
        <v>0</v>
      </c>
      <c r="W10" s="78" t="str">
        <f>IF(U10="","",IF(U10&gt;Z10,"○",IF(U10&lt;Z10,"×","△")))</f>
        <v>×</v>
      </c>
      <c r="X10" s="78"/>
      <c r="Y10" s="54">
        <v>1</v>
      </c>
      <c r="Z10" s="109">
        <f>IF(COUNT(Y10:Y11)=2,SUM(Y10:Y11),"")</f>
        <v>7</v>
      </c>
      <c r="AA10" s="106" t="str">
        <f>IF(COUNT(AB10:AB11)=2,SUM(AB10:AB11),"")</f>
        <v/>
      </c>
      <c r="AB10" s="50"/>
      <c r="AC10" s="78" t="str">
        <f>IF(AA10="","",IF(AA10&gt;AF10,"○",IF(AA10&lt;AF10,"×","△")))</f>
        <v/>
      </c>
      <c r="AD10" s="79"/>
      <c r="AE10" s="68"/>
      <c r="AF10" s="109" t="str">
        <f>IF(COUNT(AE10:AE11)=2,SUM(AE10:AE11),"")</f>
        <v/>
      </c>
      <c r="AG10" s="81">
        <f>AJ10*3+AM10</f>
        <v>0</v>
      </c>
      <c r="AH10" s="81"/>
      <c r="AI10" s="81"/>
      <c r="AJ10" s="83">
        <f>COUNTIF(K10:AF12,"○")</f>
        <v>0</v>
      </c>
      <c r="AK10" s="84"/>
      <c r="AL10" s="87"/>
      <c r="AM10" s="83">
        <f>COUNTIF(K10:AF12,"△")</f>
        <v>0</v>
      </c>
      <c r="AN10" s="84"/>
      <c r="AO10" s="87"/>
      <c r="AP10" s="83">
        <f>COUNTIF(K10:AF12,"×")</f>
        <v>2</v>
      </c>
      <c r="AQ10" s="84"/>
      <c r="AR10" s="87"/>
      <c r="AS10" s="82">
        <f>SUM(I10:I13,U10:U13,AA10:AA13,)</f>
        <v>3</v>
      </c>
      <c r="AT10" s="82"/>
      <c r="AU10" s="82"/>
      <c r="AV10" s="82">
        <f>SUM(N10:N13,Z10:Z13,AF10:AF13,)</f>
        <v>11</v>
      </c>
      <c r="AW10" s="82"/>
      <c r="AX10" s="82"/>
      <c r="AY10" s="82">
        <f>AS10-AV10</f>
        <v>-8</v>
      </c>
      <c r="AZ10" s="82"/>
      <c r="BA10" s="82"/>
      <c r="BB10" s="81">
        <f>RANK(BJ10,$BJ$6:$BJ$21,1)</f>
        <v>4</v>
      </c>
      <c r="BC10" s="81"/>
      <c r="BD10" s="81"/>
      <c r="BG10" s="1">
        <f>RANK(AG10,$AG$6:$AG$21)</f>
        <v>3</v>
      </c>
      <c r="BH10" s="1">
        <f>RANK(AY10,$AY$6:$AY$21)</f>
        <v>4</v>
      </c>
      <c r="BI10" s="1">
        <f>RANK(AS10,$AS$6:$AS$21)</f>
        <v>3</v>
      </c>
      <c r="BJ10" s="2">
        <f>BG10*100+BH10*10+BI10</f>
        <v>343</v>
      </c>
    </row>
    <row r="11" spans="1:80" ht="26.25" customHeight="1">
      <c r="A11" s="77"/>
      <c r="B11" s="77"/>
      <c r="C11" s="77"/>
      <c r="D11" s="77"/>
      <c r="E11" s="77"/>
      <c r="F11" s="77"/>
      <c r="G11" s="77"/>
      <c r="H11" s="77"/>
      <c r="I11" s="115"/>
      <c r="J11" s="61">
        <f>IF(COUNT(S7)=1,SUM(S7),"")</f>
        <v>1</v>
      </c>
      <c r="K11" s="100"/>
      <c r="L11" s="100"/>
      <c r="M11" s="62">
        <f>IF(COUNT(P7)=1,SUM(P7),"")</f>
        <v>4</v>
      </c>
      <c r="N11" s="116"/>
      <c r="O11" s="126"/>
      <c r="P11" s="126"/>
      <c r="Q11" s="126"/>
      <c r="R11" s="126"/>
      <c r="S11" s="126"/>
      <c r="T11" s="126"/>
      <c r="U11" s="107"/>
      <c r="V11" s="61">
        <v>0</v>
      </c>
      <c r="W11" s="108"/>
      <c r="X11" s="108"/>
      <c r="Y11" s="62">
        <v>6</v>
      </c>
      <c r="Z11" s="110"/>
      <c r="AA11" s="107"/>
      <c r="AB11" s="52"/>
      <c r="AC11" s="80"/>
      <c r="AD11" s="80"/>
      <c r="AE11" s="52"/>
      <c r="AF11" s="110"/>
      <c r="AG11" s="81"/>
      <c r="AH11" s="81"/>
      <c r="AI11" s="81"/>
      <c r="AJ11" s="88"/>
      <c r="AK11" s="89"/>
      <c r="AL11" s="90"/>
      <c r="AM11" s="88"/>
      <c r="AN11" s="89"/>
      <c r="AO11" s="90"/>
      <c r="AP11" s="88"/>
      <c r="AQ11" s="89"/>
      <c r="AR11" s="90"/>
      <c r="AS11" s="82"/>
      <c r="AT11" s="82"/>
      <c r="AU11" s="82"/>
      <c r="AV11" s="82"/>
      <c r="AW11" s="82"/>
      <c r="AX11" s="82"/>
      <c r="AY11" s="82"/>
      <c r="AZ11" s="82"/>
      <c r="BA11" s="82"/>
      <c r="BB11" s="81"/>
      <c r="BC11" s="81"/>
      <c r="BD11" s="81"/>
    </row>
    <row r="12" spans="1:80" ht="26.25" customHeight="1">
      <c r="A12" s="77"/>
      <c r="B12" s="77"/>
      <c r="C12" s="77"/>
      <c r="D12" s="77"/>
      <c r="E12" s="77"/>
      <c r="F12" s="77"/>
      <c r="G12" s="77"/>
      <c r="H12" s="77"/>
      <c r="I12" s="111" t="str">
        <f>IF(COUNT(J12:J13)=2,SUM(J12:J13),"")</f>
        <v/>
      </c>
      <c r="J12" s="63" t="str">
        <f>IF(COUNT(S8)=1,SUM(S8),"")</f>
        <v/>
      </c>
      <c r="K12" s="103" t="str">
        <f>IF(I12="","",IF(I12&gt;N12,"○",IF(I12&lt;N12,"×","△")))</f>
        <v/>
      </c>
      <c r="L12" s="104"/>
      <c r="M12" s="55" t="str">
        <f>IF(COUNT(P8)=1,SUM(P8),"")</f>
        <v/>
      </c>
      <c r="N12" s="101" t="str">
        <f>IF(COUNT(M12:M13)=2,SUM(M12:M13),"")</f>
        <v/>
      </c>
      <c r="O12" s="126"/>
      <c r="P12" s="126"/>
      <c r="Q12" s="126"/>
      <c r="R12" s="126"/>
      <c r="S12" s="126"/>
      <c r="T12" s="126"/>
      <c r="U12" s="111" t="str">
        <f>IF(COUNT(V12:V13)=2,SUM(V12:V13),"")</f>
        <v/>
      </c>
      <c r="V12" s="63"/>
      <c r="W12" s="103" t="str">
        <f>IF(U12="","",IF(U12&gt;Z12,"○",IF(U12&lt;Z12,"×","△")))</f>
        <v/>
      </c>
      <c r="X12" s="103"/>
      <c r="Y12" s="55"/>
      <c r="Z12" s="101" t="str">
        <f>IF(COUNT(Y12:Y13)=2,SUM(Y12:Y13),"")</f>
        <v/>
      </c>
      <c r="AA12" s="111" t="str">
        <f>IF(COUNT(AB12:AB13)=2,SUM(AB12:AB13),"")</f>
        <v/>
      </c>
      <c r="AB12" s="53"/>
      <c r="AC12" s="103" t="str">
        <f>IF(AA12="","",IF(AA12&gt;AF12,"○",IF(AA12&lt;AF12,"×","△")))</f>
        <v/>
      </c>
      <c r="AD12" s="104"/>
      <c r="AE12" s="53"/>
      <c r="AF12" s="101" t="str">
        <f>IF(COUNT(AE12:AE13)=2,SUM(AE12:AE13),"")</f>
        <v/>
      </c>
      <c r="AG12" s="81"/>
      <c r="AH12" s="81"/>
      <c r="AI12" s="81"/>
      <c r="AJ12" s="88"/>
      <c r="AK12" s="89"/>
      <c r="AL12" s="90"/>
      <c r="AM12" s="88"/>
      <c r="AN12" s="89"/>
      <c r="AO12" s="90"/>
      <c r="AP12" s="88"/>
      <c r="AQ12" s="89"/>
      <c r="AR12" s="90"/>
      <c r="AS12" s="82"/>
      <c r="AT12" s="82"/>
      <c r="AU12" s="82"/>
      <c r="AV12" s="82"/>
      <c r="AW12" s="82"/>
      <c r="AX12" s="82"/>
      <c r="AY12" s="82"/>
      <c r="AZ12" s="82"/>
      <c r="BA12" s="82"/>
      <c r="BB12" s="81"/>
      <c r="BC12" s="81"/>
      <c r="BD12" s="81"/>
    </row>
    <row r="13" spans="1:80" ht="26.25" customHeight="1">
      <c r="A13" s="77"/>
      <c r="B13" s="77"/>
      <c r="C13" s="77"/>
      <c r="D13" s="77"/>
      <c r="E13" s="77"/>
      <c r="F13" s="77"/>
      <c r="G13" s="77"/>
      <c r="H13" s="77"/>
      <c r="I13" s="112"/>
      <c r="J13" s="64" t="str">
        <f>IF(COUNT(S9)=1,SUM(S9),"")</f>
        <v/>
      </c>
      <c r="K13" s="105"/>
      <c r="L13" s="105"/>
      <c r="M13" s="56" t="str">
        <f>IF(COUNT(P9)=1,SUM(P9),"")</f>
        <v/>
      </c>
      <c r="N13" s="102"/>
      <c r="O13" s="126"/>
      <c r="P13" s="126"/>
      <c r="Q13" s="126"/>
      <c r="R13" s="126"/>
      <c r="S13" s="126"/>
      <c r="T13" s="126"/>
      <c r="U13" s="112"/>
      <c r="V13" s="64"/>
      <c r="W13" s="113"/>
      <c r="X13" s="113"/>
      <c r="Y13" s="56"/>
      <c r="Z13" s="102"/>
      <c r="AA13" s="112"/>
      <c r="AB13" s="51"/>
      <c r="AC13" s="105"/>
      <c r="AD13" s="105"/>
      <c r="AE13" s="51"/>
      <c r="AF13" s="102"/>
      <c r="AG13" s="81"/>
      <c r="AH13" s="81"/>
      <c r="AI13" s="81"/>
      <c r="AJ13" s="85"/>
      <c r="AK13" s="86"/>
      <c r="AL13" s="91"/>
      <c r="AM13" s="85"/>
      <c r="AN13" s="86"/>
      <c r="AO13" s="91"/>
      <c r="AP13" s="85"/>
      <c r="AQ13" s="86"/>
      <c r="AR13" s="91"/>
      <c r="AS13" s="82"/>
      <c r="AT13" s="82"/>
      <c r="AU13" s="82"/>
      <c r="AV13" s="82"/>
      <c r="AW13" s="82"/>
      <c r="AX13" s="82"/>
      <c r="AY13" s="82"/>
      <c r="AZ13" s="82"/>
      <c r="BA13" s="82"/>
      <c r="BB13" s="81"/>
      <c r="BC13" s="81"/>
      <c r="BD13" s="81"/>
    </row>
    <row r="14" spans="1:80" ht="26.25" customHeight="1">
      <c r="A14" s="117" t="str">
        <f>U4</f>
        <v>稚内東中学校</v>
      </c>
      <c r="B14" s="118"/>
      <c r="C14" s="118"/>
      <c r="D14" s="118"/>
      <c r="E14" s="118"/>
      <c r="F14" s="118"/>
      <c r="G14" s="118"/>
      <c r="H14" s="119"/>
      <c r="I14" s="106" t="str">
        <f>IF(COUNT(J14:J15)=2,SUM(J14:J15),"")</f>
        <v/>
      </c>
      <c r="J14" s="60" t="str">
        <f>IF(COUNT(Y6)=1,SUM(Y6),"")</f>
        <v/>
      </c>
      <c r="K14" s="78" t="str">
        <f>IF(I14="","",IF(I14&gt;N14,"○",IF(I14&lt;N14,"×","△")))</f>
        <v/>
      </c>
      <c r="L14" s="78"/>
      <c r="M14" s="54" t="str">
        <f>IF(COUNT(V6)=1,SUM(V6),"")</f>
        <v/>
      </c>
      <c r="N14" s="109" t="str">
        <f>IF(COUNT(M14:M15)=2,SUM(M14:M15),"")</f>
        <v/>
      </c>
      <c r="O14" s="106">
        <f t="shared" ref="O14:O16" si="0">IF(COUNT(P14:P15)=2,SUM(P14:P15),"")</f>
        <v>7</v>
      </c>
      <c r="P14" s="60">
        <f>IF(COUNT(Y10)=1,SUM(Y10),"")</f>
        <v>1</v>
      </c>
      <c r="Q14" s="78" t="str">
        <f t="shared" ref="Q14" si="1">IF(O14="","",IF(O14&gt;T14,"○",IF(O14&lt;T14,"×","△")))</f>
        <v>○</v>
      </c>
      <c r="R14" s="78"/>
      <c r="S14" s="54">
        <f>IF(COUNT(V10)=1,SUM(V10),"")</f>
        <v>0</v>
      </c>
      <c r="T14" s="109">
        <f t="shared" ref="T14:T16" si="2">IF(COUNT(S14:S15)=2,SUM(S14:S15),"")</f>
        <v>0</v>
      </c>
      <c r="U14" s="138"/>
      <c r="V14" s="139"/>
      <c r="W14" s="139"/>
      <c r="X14" s="139"/>
      <c r="Y14" s="139"/>
      <c r="Z14" s="140"/>
      <c r="AA14" s="106">
        <f>IF(COUNT(AB14:AB15)=2,SUM(AB14:AB15),"")</f>
        <v>3</v>
      </c>
      <c r="AB14" s="60">
        <v>1</v>
      </c>
      <c r="AC14" s="78" t="str">
        <f>IF(AA14="","",IF(AA14&gt;AF14,"○",IF(AA14&lt;AF14,"×","△")))</f>
        <v>○</v>
      </c>
      <c r="AD14" s="78"/>
      <c r="AE14" s="54">
        <v>0</v>
      </c>
      <c r="AF14" s="109">
        <f>IF(COUNT(AE14:AE15)=2,SUM(AE14:AE15),"")</f>
        <v>1</v>
      </c>
      <c r="AG14" s="129">
        <f>AJ14*3+AM14</f>
        <v>6</v>
      </c>
      <c r="AH14" s="130"/>
      <c r="AI14" s="131"/>
      <c r="AJ14" s="83">
        <f>COUNTIF(K14:AF16,"○")</f>
        <v>2</v>
      </c>
      <c r="AK14" s="84"/>
      <c r="AL14" s="87"/>
      <c r="AM14" s="83">
        <f>COUNTIF(K14:AF16,"△")</f>
        <v>0</v>
      </c>
      <c r="AN14" s="84"/>
      <c r="AO14" s="87"/>
      <c r="AP14" s="83">
        <f>COUNTIF(K14:AF16,"×")</f>
        <v>0</v>
      </c>
      <c r="AQ14" s="84"/>
      <c r="AR14" s="87"/>
      <c r="AS14" s="83">
        <f>SUM(I14:I17,AA14:AA17,U14:U17,O14:O17)</f>
        <v>10</v>
      </c>
      <c r="AT14" s="84"/>
      <c r="AU14" s="87"/>
      <c r="AV14" s="83">
        <f>SUM(N14:N17,AF14:AF17,Z14:Z17,T14:T17)</f>
        <v>1</v>
      </c>
      <c r="AW14" s="84"/>
      <c r="AX14" s="87"/>
      <c r="AY14" s="83">
        <f>AS14-AV14</f>
        <v>9</v>
      </c>
      <c r="AZ14" s="84"/>
      <c r="BA14" s="87"/>
      <c r="BB14" s="129">
        <f>RANK(BJ14,$BJ$6:$BJ$21,1)</f>
        <v>1</v>
      </c>
      <c r="BC14" s="130"/>
      <c r="BD14" s="131"/>
      <c r="BG14" s="1">
        <f>RANK(AG14,$AG$6:$AG$21)</f>
        <v>1</v>
      </c>
      <c r="BH14" s="1">
        <f>RANK(AY14,$AY$6:$AY$21)</f>
        <v>1</v>
      </c>
      <c r="BI14" s="1">
        <f>RANK(AS14,$AS$6:$AS$21)</f>
        <v>1</v>
      </c>
      <c r="BJ14" s="2">
        <f>BG14*100+BH14*10+BI14</f>
        <v>111</v>
      </c>
    </row>
    <row r="15" spans="1:80" ht="26.25" customHeight="1">
      <c r="A15" s="120"/>
      <c r="B15" s="121"/>
      <c r="C15" s="121"/>
      <c r="D15" s="121"/>
      <c r="E15" s="121"/>
      <c r="F15" s="121"/>
      <c r="G15" s="121"/>
      <c r="H15" s="122"/>
      <c r="I15" s="107"/>
      <c r="J15" s="66" t="str">
        <f>IF(COUNT(Y7)=1,SUM(Y7),"")</f>
        <v/>
      </c>
      <c r="K15" s="108"/>
      <c r="L15" s="108"/>
      <c r="M15" s="67" t="str">
        <f>IF(COUNT(V7)=1,SUM(V7),"")</f>
        <v/>
      </c>
      <c r="N15" s="110"/>
      <c r="O15" s="107"/>
      <c r="P15" s="66">
        <f>IF(COUNT(Y11)=1,SUM(Y11),"")</f>
        <v>6</v>
      </c>
      <c r="Q15" s="108"/>
      <c r="R15" s="108"/>
      <c r="S15" s="67">
        <f>IF(COUNT(V11)=1,SUM(V11),"")</f>
        <v>0</v>
      </c>
      <c r="T15" s="110"/>
      <c r="U15" s="141"/>
      <c r="V15" s="142"/>
      <c r="W15" s="142"/>
      <c r="X15" s="142"/>
      <c r="Y15" s="142"/>
      <c r="Z15" s="143"/>
      <c r="AA15" s="107"/>
      <c r="AB15" s="61">
        <v>2</v>
      </c>
      <c r="AC15" s="108"/>
      <c r="AD15" s="108"/>
      <c r="AE15" s="62">
        <v>1</v>
      </c>
      <c r="AF15" s="110"/>
      <c r="AG15" s="132"/>
      <c r="AH15" s="133"/>
      <c r="AI15" s="134"/>
      <c r="AJ15" s="88"/>
      <c r="AK15" s="114"/>
      <c r="AL15" s="90"/>
      <c r="AM15" s="88"/>
      <c r="AN15" s="114"/>
      <c r="AO15" s="90"/>
      <c r="AP15" s="88"/>
      <c r="AQ15" s="114"/>
      <c r="AR15" s="90"/>
      <c r="AS15" s="88"/>
      <c r="AT15" s="114"/>
      <c r="AU15" s="90"/>
      <c r="AV15" s="88"/>
      <c r="AW15" s="114"/>
      <c r="AX15" s="90"/>
      <c r="AY15" s="88"/>
      <c r="AZ15" s="114"/>
      <c r="BA15" s="90"/>
      <c r="BB15" s="132"/>
      <c r="BC15" s="133"/>
      <c r="BD15" s="134"/>
    </row>
    <row r="16" spans="1:80" ht="26.25" customHeight="1">
      <c r="A16" s="120"/>
      <c r="B16" s="121"/>
      <c r="C16" s="121"/>
      <c r="D16" s="121"/>
      <c r="E16" s="121"/>
      <c r="F16" s="121"/>
      <c r="G16" s="121"/>
      <c r="H16" s="122"/>
      <c r="I16" s="115" t="str">
        <f>IF(COUNT(J16:J17)=2,SUM(J16:J17),"")</f>
        <v/>
      </c>
      <c r="J16" s="61" t="str">
        <f>IF(COUNT(Y8)=1,SUM(Y8),"")</f>
        <v/>
      </c>
      <c r="K16" s="128" t="str">
        <f>IF(I16="","",IF(I16&gt;N16,"○",IF(I16&lt;N16,"×","△")))</f>
        <v/>
      </c>
      <c r="L16" s="128"/>
      <c r="M16" s="62" t="str">
        <f>IF(COUNT(V8)=1,SUM(V8),"")</f>
        <v/>
      </c>
      <c r="N16" s="116" t="str">
        <f>IF(COUNT(M16:M17)=2,SUM(M16:M17),"")</f>
        <v/>
      </c>
      <c r="O16" s="115" t="str">
        <f t="shared" si="0"/>
        <v/>
      </c>
      <c r="P16" s="61" t="str">
        <f>IF(COUNT(Y12)=1,SUM(Y12),"")</f>
        <v/>
      </c>
      <c r="Q16" s="128" t="str">
        <f t="shared" ref="Q16" si="3">IF(O16="","",IF(O16&gt;T16,"○",IF(O16&lt;T16,"×","△")))</f>
        <v/>
      </c>
      <c r="R16" s="128"/>
      <c r="S16" s="62" t="str">
        <f>IF(COUNT(V12)=1,SUM(V12),"")</f>
        <v/>
      </c>
      <c r="T16" s="116" t="str">
        <f t="shared" si="2"/>
        <v/>
      </c>
      <c r="U16" s="141"/>
      <c r="V16" s="142"/>
      <c r="W16" s="142"/>
      <c r="X16" s="142"/>
      <c r="Y16" s="142"/>
      <c r="Z16" s="143"/>
      <c r="AA16" s="111" t="str">
        <f>IF(COUNT(AB16:AB17)=2,SUM(AB16:AB17),"")</f>
        <v/>
      </c>
      <c r="AB16" s="63"/>
      <c r="AC16" s="103" t="str">
        <f>IF(AA16="","",IF(AA16&gt;AF16,"○",IF(AA16&lt;AF16,"×","△")))</f>
        <v/>
      </c>
      <c r="AD16" s="103"/>
      <c r="AE16" s="55"/>
      <c r="AF16" s="101" t="str">
        <f>IF(COUNT(AE16:AE17)=2,SUM(AE16:AE17),"")</f>
        <v/>
      </c>
      <c r="AG16" s="132"/>
      <c r="AH16" s="133"/>
      <c r="AI16" s="134"/>
      <c r="AJ16" s="88"/>
      <c r="AK16" s="114"/>
      <c r="AL16" s="90"/>
      <c r="AM16" s="88"/>
      <c r="AN16" s="114"/>
      <c r="AO16" s="90"/>
      <c r="AP16" s="88"/>
      <c r="AQ16" s="114"/>
      <c r="AR16" s="90"/>
      <c r="AS16" s="88"/>
      <c r="AT16" s="114"/>
      <c r="AU16" s="90"/>
      <c r="AV16" s="88"/>
      <c r="AW16" s="114"/>
      <c r="AX16" s="90"/>
      <c r="AY16" s="88"/>
      <c r="AZ16" s="114"/>
      <c r="BA16" s="90"/>
      <c r="BB16" s="132"/>
      <c r="BC16" s="133"/>
      <c r="BD16" s="134"/>
    </row>
    <row r="17" spans="1:62" ht="26.25" customHeight="1">
      <c r="A17" s="123"/>
      <c r="B17" s="124"/>
      <c r="C17" s="124"/>
      <c r="D17" s="124"/>
      <c r="E17" s="124"/>
      <c r="F17" s="124"/>
      <c r="G17" s="124"/>
      <c r="H17" s="125"/>
      <c r="I17" s="107"/>
      <c r="J17" s="61" t="str">
        <f>IF(COUNT(Y9)=1,SUM(Y9),"")</f>
        <v/>
      </c>
      <c r="K17" s="108"/>
      <c r="L17" s="108"/>
      <c r="M17" s="62" t="str">
        <f>IF(COUNT(V9)=1,SUM(V9),"")</f>
        <v/>
      </c>
      <c r="N17" s="110"/>
      <c r="O17" s="107"/>
      <c r="P17" s="61" t="str">
        <f>IF(COUNT(Y13)=1,SUM(Y13),"")</f>
        <v/>
      </c>
      <c r="Q17" s="108"/>
      <c r="R17" s="108"/>
      <c r="S17" s="62" t="str">
        <f>IF(COUNT(V13)=1,SUM(V13),"")</f>
        <v/>
      </c>
      <c r="T17" s="110"/>
      <c r="U17" s="144"/>
      <c r="V17" s="145"/>
      <c r="W17" s="145"/>
      <c r="X17" s="145"/>
      <c r="Y17" s="145"/>
      <c r="Z17" s="146"/>
      <c r="AA17" s="112"/>
      <c r="AB17" s="64"/>
      <c r="AC17" s="113"/>
      <c r="AD17" s="113"/>
      <c r="AE17" s="56"/>
      <c r="AF17" s="102"/>
      <c r="AG17" s="135"/>
      <c r="AH17" s="136"/>
      <c r="AI17" s="137"/>
      <c r="AJ17" s="85"/>
      <c r="AK17" s="86"/>
      <c r="AL17" s="91"/>
      <c r="AM17" s="85"/>
      <c r="AN17" s="86"/>
      <c r="AO17" s="91"/>
      <c r="AP17" s="85"/>
      <c r="AQ17" s="86"/>
      <c r="AR17" s="91"/>
      <c r="AS17" s="85"/>
      <c r="AT17" s="86"/>
      <c r="AU17" s="91"/>
      <c r="AV17" s="85"/>
      <c r="AW17" s="86"/>
      <c r="AX17" s="91"/>
      <c r="AY17" s="85"/>
      <c r="AZ17" s="86"/>
      <c r="BA17" s="91"/>
      <c r="BB17" s="135"/>
      <c r="BC17" s="136"/>
      <c r="BD17" s="137"/>
    </row>
    <row r="18" spans="1:62" ht="26.25" customHeight="1">
      <c r="A18" s="117" t="str">
        <f>AA4</f>
        <v>枝幸浜頓別合同</v>
      </c>
      <c r="B18" s="118"/>
      <c r="C18" s="118"/>
      <c r="D18" s="118"/>
      <c r="E18" s="118"/>
      <c r="F18" s="118"/>
      <c r="G18" s="118"/>
      <c r="H18" s="119"/>
      <c r="I18" s="106">
        <f>IF(COUNT(J18:J19)=2,SUM(J18:J19),"")</f>
        <v>2</v>
      </c>
      <c r="J18" s="60">
        <f>IF(COUNT(AE6)=1,SUM(AE6),"")</f>
        <v>1</v>
      </c>
      <c r="K18" s="78" t="str">
        <f>IF(I18="","",IF(I18&gt;N18,"○",IF(I18&lt;N18,"×","△")))</f>
        <v>×</v>
      </c>
      <c r="L18" s="78"/>
      <c r="M18" s="54">
        <f>IF(COUNT(AB6)=1,SUM(AB6),"")</f>
        <v>1</v>
      </c>
      <c r="N18" s="109">
        <f>IF(COUNT(M18:M19)=2,SUM(M18:M19),"")</f>
        <v>4</v>
      </c>
      <c r="O18" s="106" t="str">
        <f t="shared" ref="O18" si="4">IF(COUNT(P18:P19)=2,SUM(P18:P19),"")</f>
        <v/>
      </c>
      <c r="P18" s="60" t="str">
        <f>IF(COUNT(AE10)=1,SUM(AE10),"")</f>
        <v/>
      </c>
      <c r="Q18" s="78" t="str">
        <f t="shared" ref="Q18" si="5">IF(O18="","",IF(O18&gt;T18,"○",IF(O18&lt;T18,"×","△")))</f>
        <v/>
      </c>
      <c r="R18" s="78"/>
      <c r="S18" s="54" t="str">
        <f>IF(COUNT(AB10)=1,SUM(AB10),"")</f>
        <v/>
      </c>
      <c r="T18" s="109" t="str">
        <f t="shared" ref="T18" si="6">IF(COUNT(S18:S19)=2,SUM(S18:S19),"")</f>
        <v/>
      </c>
      <c r="U18" s="106">
        <f>IF(COUNT(V18:V19)=2,SUM(V18:V19),"")</f>
        <v>1</v>
      </c>
      <c r="V18" s="60">
        <f>IF(COUNT(AE14)=1,SUM(AE14),"")</f>
        <v>0</v>
      </c>
      <c r="W18" s="78" t="str">
        <f>IF(U18="","",IF(U18&gt;Z18,"○",IF(U18&lt;Z18,"×","△")))</f>
        <v>×</v>
      </c>
      <c r="X18" s="78"/>
      <c r="Y18" s="54">
        <f>IF(COUNT(AB14)=1,SUM(AB14),"")</f>
        <v>1</v>
      </c>
      <c r="Z18" s="109">
        <f>IF(COUNT(Y18:Y19)=2,SUM(Y18:Y19),"")</f>
        <v>3</v>
      </c>
      <c r="AA18" s="138"/>
      <c r="AB18" s="139"/>
      <c r="AC18" s="139"/>
      <c r="AD18" s="139"/>
      <c r="AE18" s="139"/>
      <c r="AF18" s="140"/>
      <c r="AG18" s="129">
        <f>AJ18*3+AM18</f>
        <v>0</v>
      </c>
      <c r="AH18" s="130"/>
      <c r="AI18" s="131"/>
      <c r="AJ18" s="83">
        <f>COUNTIF(K18:AF20,"○")</f>
        <v>0</v>
      </c>
      <c r="AK18" s="84"/>
      <c r="AL18" s="87"/>
      <c r="AM18" s="83">
        <f>COUNTIF(K18:AF20,"△")</f>
        <v>0</v>
      </c>
      <c r="AN18" s="84"/>
      <c r="AO18" s="87"/>
      <c r="AP18" s="83">
        <f>COUNTIF(K18:AF20,"×")</f>
        <v>2</v>
      </c>
      <c r="AQ18" s="84"/>
      <c r="AR18" s="87"/>
      <c r="AS18" s="83">
        <f>SUM(I18:I21,U18:U21,AA18:AA21,O18:O21)</f>
        <v>3</v>
      </c>
      <c r="AT18" s="84"/>
      <c r="AU18" s="87"/>
      <c r="AV18" s="83">
        <f>SUM(N18:N21,Z18:Z21,AF18:AF21,T18:T21)</f>
        <v>7</v>
      </c>
      <c r="AW18" s="84"/>
      <c r="AX18" s="87"/>
      <c r="AY18" s="83">
        <f>AS18-AV18</f>
        <v>-4</v>
      </c>
      <c r="AZ18" s="84"/>
      <c r="BA18" s="87"/>
      <c r="BB18" s="129">
        <f>RANK(BJ18,$BJ$6:$BJ$21,1)</f>
        <v>3</v>
      </c>
      <c r="BC18" s="130"/>
      <c r="BD18" s="131"/>
      <c r="BG18" s="1">
        <f>RANK(AG18,$AG$6:$AG$21)</f>
        <v>3</v>
      </c>
      <c r="BH18" s="1">
        <f>RANK(AY18,$AY$6:$AY$21)</f>
        <v>3</v>
      </c>
      <c r="BI18" s="1">
        <f>RANK(AS18,$AS$6:$AS$21)</f>
        <v>3</v>
      </c>
      <c r="BJ18" s="2">
        <f>BG18*100+BH18*10+BI18</f>
        <v>333</v>
      </c>
    </row>
    <row r="19" spans="1:62" ht="26.25" customHeight="1">
      <c r="A19" s="120"/>
      <c r="B19" s="121"/>
      <c r="C19" s="121"/>
      <c r="D19" s="121"/>
      <c r="E19" s="121"/>
      <c r="F19" s="121"/>
      <c r="G19" s="121"/>
      <c r="H19" s="122"/>
      <c r="I19" s="107"/>
      <c r="J19" s="61">
        <f>IF(COUNT(AE7)=1,SUM(AE7),"")</f>
        <v>1</v>
      </c>
      <c r="K19" s="108"/>
      <c r="L19" s="108"/>
      <c r="M19" s="62">
        <f>IF(COUNT(AB7)=1,SUM(AB7),"")</f>
        <v>3</v>
      </c>
      <c r="N19" s="110"/>
      <c r="O19" s="107"/>
      <c r="P19" s="61" t="str">
        <f t="shared" ref="P19:P21" si="7">IF(COUNT(AE11)=1,SUM(AE11),"")</f>
        <v/>
      </c>
      <c r="Q19" s="108"/>
      <c r="R19" s="108"/>
      <c r="S19" s="62" t="str">
        <f t="shared" ref="S19:S21" si="8">IF(COUNT(AB11)=1,SUM(AB11),"")</f>
        <v/>
      </c>
      <c r="T19" s="110"/>
      <c r="U19" s="107"/>
      <c r="V19" s="61">
        <f>IF(COUNT(AE15)=1,SUM(AE15),"")</f>
        <v>1</v>
      </c>
      <c r="W19" s="108"/>
      <c r="X19" s="108"/>
      <c r="Y19" s="62">
        <f>IF(COUNT(AB15)=1,SUM(AB15),"")</f>
        <v>2</v>
      </c>
      <c r="Z19" s="110"/>
      <c r="AA19" s="141"/>
      <c r="AB19" s="142"/>
      <c r="AC19" s="142"/>
      <c r="AD19" s="142"/>
      <c r="AE19" s="142"/>
      <c r="AF19" s="143"/>
      <c r="AG19" s="132"/>
      <c r="AH19" s="133"/>
      <c r="AI19" s="134"/>
      <c r="AJ19" s="88"/>
      <c r="AK19" s="114"/>
      <c r="AL19" s="90"/>
      <c r="AM19" s="88"/>
      <c r="AN19" s="114"/>
      <c r="AO19" s="90"/>
      <c r="AP19" s="88"/>
      <c r="AQ19" s="114"/>
      <c r="AR19" s="90"/>
      <c r="AS19" s="88"/>
      <c r="AT19" s="114"/>
      <c r="AU19" s="90"/>
      <c r="AV19" s="88"/>
      <c r="AW19" s="114"/>
      <c r="AX19" s="90"/>
      <c r="AY19" s="88"/>
      <c r="AZ19" s="114"/>
      <c r="BA19" s="90"/>
      <c r="BB19" s="132"/>
      <c r="BC19" s="133"/>
      <c r="BD19" s="134"/>
    </row>
    <row r="20" spans="1:62" ht="26.25" customHeight="1">
      <c r="A20" s="120"/>
      <c r="B20" s="121"/>
      <c r="C20" s="121"/>
      <c r="D20" s="121"/>
      <c r="E20" s="121"/>
      <c r="F20" s="121"/>
      <c r="G20" s="121"/>
      <c r="H20" s="122"/>
      <c r="I20" s="111" t="str">
        <f>IF(COUNT(J20:J21)=2,SUM(J20:J21),"")</f>
        <v/>
      </c>
      <c r="J20" s="63" t="str">
        <f>IF(COUNT(AE8)=1,SUM(AE8),"")</f>
        <v/>
      </c>
      <c r="K20" s="103" t="str">
        <f>IF(I20="","",IF(I20&gt;N20,"○",IF(I20&lt;N20,"×","△")))</f>
        <v/>
      </c>
      <c r="L20" s="103"/>
      <c r="M20" s="55" t="str">
        <f t="shared" ref="M20:M21" si="9">IF(COUNT(AB8)=1,SUM(AB8),"")</f>
        <v/>
      </c>
      <c r="N20" s="101" t="str">
        <f>IF(COUNT(M20:M21)=2,SUM(M20:M21),"")</f>
        <v/>
      </c>
      <c r="O20" s="111" t="str">
        <f t="shared" ref="O20" si="10">IF(COUNT(P20:P21)=2,SUM(P20:P21),"")</f>
        <v/>
      </c>
      <c r="P20" s="63" t="str">
        <f t="shared" si="7"/>
        <v/>
      </c>
      <c r="Q20" s="103" t="str">
        <f t="shared" ref="Q20" si="11">IF(O20="","",IF(O20&gt;T20,"○",IF(O20&lt;T20,"×","△")))</f>
        <v/>
      </c>
      <c r="R20" s="103"/>
      <c r="S20" s="55" t="str">
        <f t="shared" si="8"/>
        <v/>
      </c>
      <c r="T20" s="101" t="str">
        <f t="shared" ref="T20" si="12">IF(COUNT(S20:S21)=2,SUM(S20:S21),"")</f>
        <v/>
      </c>
      <c r="U20" s="111" t="str">
        <f>IF(COUNT(V20:V21)=2,SUM(V20:V21),"")</f>
        <v/>
      </c>
      <c r="V20" s="63" t="str">
        <f>IF(COUNT(AE16 )=1,SUM(AE16),"")</f>
        <v/>
      </c>
      <c r="W20" s="103" t="str">
        <f>IF(U20="","",IF(U20&gt;Z20,"○",IF(U20&lt;Z20,"×","△")))</f>
        <v/>
      </c>
      <c r="X20" s="103"/>
      <c r="Y20" s="55" t="str">
        <f>IF(COUNT(AB16)=1,SUM(AB16),"")</f>
        <v/>
      </c>
      <c r="Z20" s="101" t="str">
        <f>IF(COUNT(Y20:Y21)=2,SUM(Y20:Y21),"")</f>
        <v/>
      </c>
      <c r="AA20" s="141"/>
      <c r="AB20" s="142"/>
      <c r="AC20" s="142"/>
      <c r="AD20" s="142"/>
      <c r="AE20" s="142"/>
      <c r="AF20" s="143"/>
      <c r="AG20" s="132"/>
      <c r="AH20" s="133"/>
      <c r="AI20" s="134"/>
      <c r="AJ20" s="88"/>
      <c r="AK20" s="114"/>
      <c r="AL20" s="90"/>
      <c r="AM20" s="88"/>
      <c r="AN20" s="114"/>
      <c r="AO20" s="90"/>
      <c r="AP20" s="88"/>
      <c r="AQ20" s="114"/>
      <c r="AR20" s="90"/>
      <c r="AS20" s="88"/>
      <c r="AT20" s="114"/>
      <c r="AU20" s="90"/>
      <c r="AV20" s="88"/>
      <c r="AW20" s="114"/>
      <c r="AX20" s="90"/>
      <c r="AY20" s="88"/>
      <c r="AZ20" s="114"/>
      <c r="BA20" s="90"/>
      <c r="BB20" s="132"/>
      <c r="BC20" s="133"/>
      <c r="BD20" s="134"/>
    </row>
    <row r="21" spans="1:62" ht="26.25" customHeight="1">
      <c r="A21" s="123"/>
      <c r="B21" s="124"/>
      <c r="C21" s="124"/>
      <c r="D21" s="124"/>
      <c r="E21" s="124"/>
      <c r="F21" s="124"/>
      <c r="G21" s="124"/>
      <c r="H21" s="125"/>
      <c r="I21" s="112"/>
      <c r="J21" s="64" t="str">
        <f>IF(COUNT(AE9)=1,SUM(AE9),"")</f>
        <v/>
      </c>
      <c r="K21" s="113"/>
      <c r="L21" s="113"/>
      <c r="M21" s="56" t="str">
        <f t="shared" si="9"/>
        <v/>
      </c>
      <c r="N21" s="102"/>
      <c r="O21" s="112"/>
      <c r="P21" s="64" t="str">
        <f t="shared" si="7"/>
        <v/>
      </c>
      <c r="Q21" s="113"/>
      <c r="R21" s="113"/>
      <c r="S21" s="56" t="str">
        <f t="shared" si="8"/>
        <v/>
      </c>
      <c r="T21" s="102"/>
      <c r="U21" s="112"/>
      <c r="V21" s="64" t="str">
        <f>IF(COUNT(AE17)=1,SUM(AE17),"")</f>
        <v/>
      </c>
      <c r="W21" s="113"/>
      <c r="X21" s="113"/>
      <c r="Y21" s="56" t="str">
        <f>IF(COUNT(AB17)=1,SUM(AB17),"")</f>
        <v/>
      </c>
      <c r="Z21" s="102"/>
      <c r="AA21" s="144"/>
      <c r="AB21" s="145"/>
      <c r="AC21" s="145"/>
      <c r="AD21" s="145"/>
      <c r="AE21" s="145"/>
      <c r="AF21" s="146"/>
      <c r="AG21" s="135"/>
      <c r="AH21" s="136"/>
      <c r="AI21" s="137"/>
      <c r="AJ21" s="85"/>
      <c r="AK21" s="86"/>
      <c r="AL21" s="91"/>
      <c r="AM21" s="85"/>
      <c r="AN21" s="86"/>
      <c r="AO21" s="91"/>
      <c r="AP21" s="85"/>
      <c r="AQ21" s="86"/>
      <c r="AR21" s="91"/>
      <c r="AS21" s="85"/>
      <c r="AT21" s="86"/>
      <c r="AU21" s="91"/>
      <c r="AV21" s="85"/>
      <c r="AW21" s="86"/>
      <c r="AX21" s="91"/>
      <c r="AY21" s="85"/>
      <c r="AZ21" s="86"/>
      <c r="BA21" s="91"/>
      <c r="BB21" s="135"/>
      <c r="BC21" s="136"/>
      <c r="BD21" s="137"/>
    </row>
    <row r="22" spans="1:62" ht="26.25" customHeight="1">
      <c r="A22" s="3"/>
      <c r="B22" s="49"/>
      <c r="C22" s="49"/>
      <c r="D22" s="49"/>
      <c r="E22" s="49"/>
      <c r="F22" s="3"/>
      <c r="G22" s="3"/>
      <c r="H22" s="3"/>
      <c r="I22" s="49"/>
      <c r="J22" s="4"/>
      <c r="K22" s="4"/>
      <c r="L22" s="4"/>
      <c r="M22" s="4"/>
      <c r="N22" s="4"/>
      <c r="O22" s="4"/>
      <c r="P22" s="49"/>
      <c r="Q22" s="49"/>
      <c r="R22" s="49"/>
      <c r="S22" s="49"/>
      <c r="T22" s="49"/>
      <c r="U22" s="4"/>
      <c r="V22" s="3"/>
      <c r="W22" s="3"/>
      <c r="X22" s="3"/>
      <c r="Y22" s="3"/>
      <c r="Z22" s="49"/>
      <c r="AA22" s="49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</row>
  </sheetData>
  <sheetProtection selectLockedCells="1"/>
  <mergeCells count="126">
    <mergeCell ref="U20:U21"/>
    <mergeCell ref="W20:X21"/>
    <mergeCell ref="Z20:Z21"/>
    <mergeCell ref="O20:O21"/>
    <mergeCell ref="AS14:AU17"/>
    <mergeCell ref="AV14:AX17"/>
    <mergeCell ref="AY14:BA17"/>
    <mergeCell ref="BB14:BD17"/>
    <mergeCell ref="AA14:AA15"/>
    <mergeCell ref="AC14:AD15"/>
    <mergeCell ref="AF14:AF15"/>
    <mergeCell ref="U14:Z17"/>
    <mergeCell ref="AA16:AA17"/>
    <mergeCell ref="AC16:AD17"/>
    <mergeCell ref="AF16:AF17"/>
    <mergeCell ref="AG14:AI17"/>
    <mergeCell ref="AM14:AO17"/>
    <mergeCell ref="AP14:AR17"/>
    <mergeCell ref="BB18:BD21"/>
    <mergeCell ref="AG18:AI21"/>
    <mergeCell ref="AJ18:AL21"/>
    <mergeCell ref="AM18:AO21"/>
    <mergeCell ref="AP18:AR21"/>
    <mergeCell ref="AA18:AF21"/>
    <mergeCell ref="A14:H17"/>
    <mergeCell ref="I14:I15"/>
    <mergeCell ref="K14:L15"/>
    <mergeCell ref="N14:N15"/>
    <mergeCell ref="O14:O15"/>
    <mergeCell ref="Q14:R15"/>
    <mergeCell ref="T14:T15"/>
    <mergeCell ref="I16:I17"/>
    <mergeCell ref="K16:L17"/>
    <mergeCell ref="N16:N17"/>
    <mergeCell ref="O16:O17"/>
    <mergeCell ref="Q16:R17"/>
    <mergeCell ref="T16:T17"/>
    <mergeCell ref="I4:N5"/>
    <mergeCell ref="U4:Z5"/>
    <mergeCell ref="I18:I19"/>
    <mergeCell ref="N18:N19"/>
    <mergeCell ref="A18:H21"/>
    <mergeCell ref="K18:L19"/>
    <mergeCell ref="W18:X19"/>
    <mergeCell ref="AA4:AF5"/>
    <mergeCell ref="I6:N9"/>
    <mergeCell ref="U6:U7"/>
    <mergeCell ref="Z6:Z7"/>
    <mergeCell ref="W8:X9"/>
    <mergeCell ref="U8:U9"/>
    <mergeCell ref="Z8:Z9"/>
    <mergeCell ref="AA6:AA7"/>
    <mergeCell ref="AF6:AF7"/>
    <mergeCell ref="AA8:AA9"/>
    <mergeCell ref="AC8:AD9"/>
    <mergeCell ref="AF8:AF9"/>
    <mergeCell ref="T6:T7"/>
    <mergeCell ref="O8:O9"/>
    <mergeCell ref="Q8:R9"/>
    <mergeCell ref="T8:T9"/>
    <mergeCell ref="O10:T13"/>
    <mergeCell ref="A10:H13"/>
    <mergeCell ref="AS18:AU21"/>
    <mergeCell ref="AV18:AX21"/>
    <mergeCell ref="AY18:BA21"/>
    <mergeCell ref="I10:I11"/>
    <mergeCell ref="N10:N11"/>
    <mergeCell ref="AA10:AA11"/>
    <mergeCell ref="AF10:AF11"/>
    <mergeCell ref="AA12:AA13"/>
    <mergeCell ref="AC12:AD13"/>
    <mergeCell ref="AF12:AF13"/>
    <mergeCell ref="I12:I13"/>
    <mergeCell ref="U18:U19"/>
    <mergeCell ref="Z18:Z19"/>
    <mergeCell ref="I20:I21"/>
    <mergeCell ref="K20:L21"/>
    <mergeCell ref="N20:N21"/>
    <mergeCell ref="AJ14:AL17"/>
    <mergeCell ref="Q20:R21"/>
    <mergeCell ref="T20:T21"/>
    <mergeCell ref="O18:O19"/>
    <mergeCell ref="Q18:R19"/>
    <mergeCell ref="T18:T19"/>
    <mergeCell ref="Z12:Z13"/>
    <mergeCell ref="BB10:BD13"/>
    <mergeCell ref="AG10:AI13"/>
    <mergeCell ref="AJ10:AL13"/>
    <mergeCell ref="AM10:AO13"/>
    <mergeCell ref="AP10:AR13"/>
    <mergeCell ref="K10:L11"/>
    <mergeCell ref="AC10:AD11"/>
    <mergeCell ref="N12:N13"/>
    <mergeCell ref="K12:L13"/>
    <mergeCell ref="U10:U11"/>
    <mergeCell ref="W10:X11"/>
    <mergeCell ref="Z10:Z11"/>
    <mergeCell ref="U12:U13"/>
    <mergeCell ref="W12:X13"/>
    <mergeCell ref="AS10:AU13"/>
    <mergeCell ref="AV10:AX13"/>
    <mergeCell ref="AY10:BA13"/>
    <mergeCell ref="A1:BD2"/>
    <mergeCell ref="A6:H9"/>
    <mergeCell ref="W6:X7"/>
    <mergeCell ref="AC6:AD7"/>
    <mergeCell ref="AG6:AI9"/>
    <mergeCell ref="A4:H5"/>
    <mergeCell ref="AG4:AI5"/>
    <mergeCell ref="BB4:BD5"/>
    <mergeCell ref="AJ4:AL5"/>
    <mergeCell ref="AM4:AO5"/>
    <mergeCell ref="AP4:AR5"/>
    <mergeCell ref="AS4:AU5"/>
    <mergeCell ref="AV4:AX5"/>
    <mergeCell ref="AY4:BA5"/>
    <mergeCell ref="BB6:BD9"/>
    <mergeCell ref="AJ6:AL9"/>
    <mergeCell ref="AM6:AO9"/>
    <mergeCell ref="AP6:AR9"/>
    <mergeCell ref="AS6:AU9"/>
    <mergeCell ref="AV6:AX9"/>
    <mergeCell ref="AY6:BA9"/>
    <mergeCell ref="O4:T5"/>
    <mergeCell ref="O6:O7"/>
    <mergeCell ref="Q6:R7"/>
  </mergeCells>
  <phoneticPr fontId="2"/>
  <dataValidations count="1">
    <dataValidation allowBlank="1" showInputMessage="1" sqref="AS6:BA21" xr:uid="{00000000-0002-0000-0000-000000000000}"/>
  </dataValidations>
  <printOptions horizontalCentered="1" verticalCentered="1"/>
  <pageMargins left="0.19685039370078741" right="0.19685039370078741" top="0.19685039370078741" bottom="0.19685039370078741" header="0" footer="0"/>
  <pageSetup paperSize="9" scale="94" orientation="landscape" r:id="rId1"/>
  <headerFooter alignWithMargins="0"/>
  <ignoredErrors>
    <ignoredError sqref="U6 U9 U8" formulaRange="1"/>
    <ignoredError sqref="AF10:AF13 AA10:AA13 AF8 AF9 AA8 AC7:AD7 AC9:AD9 AC8:AD8 AC6:AD6 AF7 AF6 Z7:AA7 Z9:AA9 Z8 Z6:AA6 W7:X7 W9:X9 W8:X8 W6:X6 U7" formulaRange="1" unlockedFormula="1"/>
    <ignoredError sqref="AC10:AD13 AA18:AF2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7"/>
  <sheetViews>
    <sheetView zoomScaleNormal="100" workbookViewId="0">
      <selection activeCell="E17" sqref="E17"/>
    </sheetView>
  </sheetViews>
  <sheetFormatPr defaultRowHeight="13.5"/>
  <cols>
    <col min="1" max="1" width="6.5" customWidth="1"/>
    <col min="2" max="2" width="11.5" customWidth="1"/>
    <col min="4" max="4" width="6.5" customWidth="1"/>
    <col min="5" max="5" width="11.5" customWidth="1"/>
    <col min="6" max="6" width="2.625" style="5" customWidth="1"/>
    <col min="7" max="7" width="6.5" customWidth="1"/>
    <col min="8" max="8" width="11.5" customWidth="1"/>
    <col min="10" max="10" width="6.5" customWidth="1"/>
    <col min="11" max="11" width="11.5" customWidth="1"/>
  </cols>
  <sheetData>
    <row r="1" spans="1:11" ht="14.25" thickBot="1"/>
    <row r="2" spans="1:11" ht="24" customHeight="1" thickBot="1">
      <c r="B2" s="48" t="s">
        <v>8</v>
      </c>
      <c r="C2" s="167" t="s">
        <v>23</v>
      </c>
      <c r="D2" s="165"/>
      <c r="E2" s="165"/>
      <c r="F2" s="165"/>
      <c r="G2" s="166"/>
      <c r="H2" s="43" t="s">
        <v>20</v>
      </c>
    </row>
    <row r="3" spans="1:11" ht="12" customHeight="1" thickBot="1">
      <c r="B3" s="6"/>
      <c r="C3" s="7"/>
    </row>
    <row r="4" spans="1:11" s="6" customFormat="1" ht="24" customHeight="1" thickBot="1">
      <c r="A4" s="162" t="str">
        <f>C2</f>
        <v>宗谷地区ｶﾌﾞｽﾘｰｸﾞU-15前期ﾘｰｸﾞ</v>
      </c>
      <c r="B4" s="163"/>
      <c r="C4" s="163"/>
      <c r="D4" s="70" t="str">
        <f>H2</f>
        <v>第1節</v>
      </c>
      <c r="E4" s="44" t="s">
        <v>19</v>
      </c>
      <c r="F4" s="8"/>
      <c r="G4" s="162" t="str">
        <f>C2</f>
        <v>宗谷地区ｶﾌﾞｽﾘｰｸﾞU-15前期ﾘｰｸﾞ</v>
      </c>
      <c r="H4" s="163"/>
      <c r="I4" s="163"/>
      <c r="J4" s="70" t="str">
        <f>H2</f>
        <v>第1節</v>
      </c>
      <c r="K4" s="44" t="s">
        <v>21</v>
      </c>
    </row>
    <row r="5" spans="1:11" s="6" customFormat="1" ht="24" customHeight="1" thickBot="1">
      <c r="A5" s="164"/>
      <c r="B5" s="165"/>
      <c r="C5" s="9" t="s">
        <v>9</v>
      </c>
      <c r="D5" s="165"/>
      <c r="E5" s="166"/>
      <c r="F5" s="8"/>
      <c r="G5" s="164"/>
      <c r="H5" s="165"/>
      <c r="I5" s="9" t="s">
        <v>9</v>
      </c>
      <c r="J5" s="165"/>
      <c r="K5" s="166"/>
    </row>
    <row r="6" spans="1:11" s="6" customFormat="1" ht="15" customHeight="1">
      <c r="A6" s="159"/>
      <c r="B6" s="160"/>
      <c r="C6" s="10" t="s">
        <v>10</v>
      </c>
      <c r="D6" s="160"/>
      <c r="E6" s="161"/>
      <c r="F6" s="8"/>
      <c r="G6" s="159"/>
      <c r="H6" s="160"/>
      <c r="I6" s="10" t="s">
        <v>10</v>
      </c>
      <c r="J6" s="160"/>
      <c r="K6" s="161"/>
    </row>
    <row r="7" spans="1:11" s="6" customFormat="1" ht="15" customHeight="1">
      <c r="A7" s="156"/>
      <c r="B7" s="157"/>
      <c r="C7" s="11" t="s">
        <v>11</v>
      </c>
      <c r="D7" s="157"/>
      <c r="E7" s="158"/>
      <c r="F7" s="8"/>
      <c r="G7" s="156"/>
      <c r="H7" s="157"/>
      <c r="I7" s="11" t="s">
        <v>11</v>
      </c>
      <c r="J7" s="157"/>
      <c r="K7" s="158"/>
    </row>
    <row r="8" spans="1:11" s="6" customFormat="1" ht="15" customHeight="1">
      <c r="A8" s="156"/>
      <c r="B8" s="157"/>
      <c r="C8" s="11" t="s">
        <v>12</v>
      </c>
      <c r="D8" s="157"/>
      <c r="E8" s="158"/>
      <c r="F8" s="8"/>
      <c r="G8" s="156"/>
      <c r="H8" s="157"/>
      <c r="I8" s="11" t="s">
        <v>12</v>
      </c>
      <c r="J8" s="157"/>
      <c r="K8" s="158"/>
    </row>
    <row r="9" spans="1:11" s="6" customFormat="1" ht="15" customHeight="1">
      <c r="A9" s="156"/>
      <c r="B9" s="157"/>
      <c r="C9" s="11" t="s">
        <v>13</v>
      </c>
      <c r="D9" s="157"/>
      <c r="E9" s="158"/>
      <c r="F9" s="8"/>
      <c r="G9" s="156"/>
      <c r="H9" s="157"/>
      <c r="I9" s="11" t="s">
        <v>13</v>
      </c>
      <c r="J9" s="157"/>
      <c r="K9" s="158"/>
    </row>
    <row r="10" spans="1:11" s="6" customFormat="1" ht="15" customHeight="1">
      <c r="A10" s="150"/>
      <c r="B10" s="151"/>
      <c r="C10" s="12" t="s">
        <v>14</v>
      </c>
      <c r="D10" s="151"/>
      <c r="E10" s="152"/>
      <c r="F10" s="8"/>
      <c r="G10" s="150"/>
      <c r="H10" s="151"/>
      <c r="I10" s="12" t="s">
        <v>14</v>
      </c>
      <c r="J10" s="151"/>
      <c r="K10" s="152"/>
    </row>
    <row r="11" spans="1:11" s="6" customFormat="1" ht="24" customHeight="1" thickBot="1">
      <c r="A11" s="153"/>
      <c r="B11" s="154"/>
      <c r="C11" s="13" t="s">
        <v>15</v>
      </c>
      <c r="D11" s="154"/>
      <c r="E11" s="155"/>
      <c r="F11" s="8"/>
      <c r="G11" s="153"/>
      <c r="H11" s="154"/>
      <c r="I11" s="13" t="s">
        <v>15</v>
      </c>
      <c r="J11" s="154"/>
      <c r="K11" s="155"/>
    </row>
    <row r="12" spans="1:11" s="19" customFormat="1" ht="13.5" customHeight="1" thickBot="1">
      <c r="A12" s="14" t="s">
        <v>16</v>
      </c>
      <c r="B12" s="15" t="s">
        <v>17</v>
      </c>
      <c r="C12" s="9"/>
      <c r="D12" s="16" t="s">
        <v>16</v>
      </c>
      <c r="E12" s="17" t="s">
        <v>17</v>
      </c>
      <c r="F12" s="18"/>
      <c r="G12" s="14" t="s">
        <v>16</v>
      </c>
      <c r="H12" s="15" t="s">
        <v>17</v>
      </c>
      <c r="I12" s="9"/>
      <c r="J12" s="16" t="s">
        <v>16</v>
      </c>
      <c r="K12" s="17" t="s">
        <v>17</v>
      </c>
    </row>
    <row r="13" spans="1:11" s="6" customFormat="1" ht="15" customHeight="1">
      <c r="A13" s="20"/>
      <c r="B13" s="21"/>
      <c r="C13" s="22"/>
      <c r="D13" s="20"/>
      <c r="E13" s="23"/>
      <c r="F13" s="18"/>
      <c r="G13" s="20"/>
      <c r="H13" s="21"/>
      <c r="I13" s="22"/>
      <c r="J13" s="20"/>
      <c r="K13" s="46"/>
    </row>
    <row r="14" spans="1:11" s="6" customFormat="1" ht="15" customHeight="1">
      <c r="A14" s="24"/>
      <c r="B14" s="25"/>
      <c r="C14" s="26"/>
      <c r="D14" s="24"/>
      <c r="E14" s="27"/>
      <c r="F14" s="18"/>
      <c r="G14" s="24"/>
      <c r="H14" s="25"/>
      <c r="I14" s="26"/>
      <c r="J14" s="24"/>
      <c r="K14" s="27"/>
    </row>
    <row r="15" spans="1:11" s="6" customFormat="1" ht="15" customHeight="1">
      <c r="A15" s="24"/>
      <c r="B15" s="25"/>
      <c r="C15" s="26"/>
      <c r="D15" s="24"/>
      <c r="E15" s="27"/>
      <c r="F15" s="18"/>
      <c r="G15" s="24"/>
      <c r="H15" s="25"/>
      <c r="I15" s="26"/>
      <c r="J15" s="24"/>
      <c r="K15" s="27"/>
    </row>
    <row r="16" spans="1:11" s="6" customFormat="1" ht="15" customHeight="1">
      <c r="A16" s="24"/>
      <c r="B16" s="25"/>
      <c r="C16" s="26"/>
      <c r="D16" s="24"/>
      <c r="E16" s="27"/>
      <c r="F16" s="18"/>
      <c r="G16" s="24"/>
      <c r="H16" s="25"/>
      <c r="I16" s="26"/>
      <c r="J16" s="24"/>
      <c r="K16" s="27"/>
    </row>
    <row r="17" spans="1:11" s="6" customFormat="1" ht="15" customHeight="1">
      <c r="A17" s="24"/>
      <c r="B17" s="25"/>
      <c r="C17" s="26"/>
      <c r="D17" s="24"/>
      <c r="E17" s="27"/>
      <c r="F17" s="18"/>
      <c r="G17" s="24"/>
      <c r="H17" s="25"/>
      <c r="I17" s="26"/>
      <c r="J17" s="24"/>
      <c r="K17" s="27"/>
    </row>
    <row r="18" spans="1:11" s="6" customFormat="1" ht="15" customHeight="1">
      <c r="A18" s="24"/>
      <c r="B18" s="25"/>
      <c r="C18" s="26"/>
      <c r="D18" s="24"/>
      <c r="E18" s="27"/>
      <c r="F18" s="18"/>
      <c r="G18" s="24"/>
      <c r="H18" s="25"/>
      <c r="I18" s="26"/>
      <c r="J18" s="24"/>
      <c r="K18" s="27"/>
    </row>
    <row r="19" spans="1:11" s="6" customFormat="1" ht="15" customHeight="1">
      <c r="A19" s="24"/>
      <c r="B19" s="25"/>
      <c r="C19" s="26"/>
      <c r="D19" s="24"/>
      <c r="E19" s="27"/>
      <c r="F19" s="18"/>
      <c r="G19" s="24"/>
      <c r="H19" s="25"/>
      <c r="I19" s="26"/>
      <c r="J19" s="24"/>
      <c r="K19" s="27"/>
    </row>
    <row r="20" spans="1:11" s="6" customFormat="1" ht="15" customHeight="1">
      <c r="A20" s="24"/>
      <c r="B20" s="25"/>
      <c r="C20" s="26"/>
      <c r="D20" s="24"/>
      <c r="E20" s="27"/>
      <c r="F20" s="18"/>
      <c r="G20" s="24"/>
      <c r="H20" s="25"/>
      <c r="I20" s="26"/>
      <c r="J20" s="24"/>
      <c r="K20" s="27"/>
    </row>
    <row r="21" spans="1:11" s="6" customFormat="1" ht="15" customHeight="1">
      <c r="A21" s="24"/>
      <c r="B21" s="25"/>
      <c r="C21" s="26"/>
      <c r="D21" s="24"/>
      <c r="E21" s="27"/>
      <c r="F21" s="18"/>
      <c r="G21" s="24"/>
      <c r="H21" s="25"/>
      <c r="I21" s="26"/>
      <c r="J21" s="24"/>
      <c r="K21" s="27"/>
    </row>
    <row r="22" spans="1:11" s="6" customFormat="1" ht="15" customHeight="1" thickBot="1">
      <c r="A22" s="28"/>
      <c r="B22" s="29"/>
      <c r="C22" s="30"/>
      <c r="D22" s="28"/>
      <c r="E22" s="31"/>
      <c r="F22" s="18"/>
      <c r="G22" s="28"/>
      <c r="H22" s="29"/>
      <c r="I22" s="30"/>
      <c r="J22" s="28"/>
      <c r="K22" s="31"/>
    </row>
    <row r="23" spans="1:11" s="19" customFormat="1" ht="13.5" customHeight="1" thickBot="1">
      <c r="A23" s="14" t="s">
        <v>16</v>
      </c>
      <c r="B23" s="15" t="s">
        <v>18</v>
      </c>
      <c r="C23" s="9"/>
      <c r="D23" s="16" t="s">
        <v>16</v>
      </c>
      <c r="E23" s="17" t="s">
        <v>18</v>
      </c>
      <c r="F23" s="18"/>
      <c r="G23" s="14" t="s">
        <v>16</v>
      </c>
      <c r="H23" s="15" t="s">
        <v>18</v>
      </c>
      <c r="I23" s="9"/>
      <c r="J23" s="16" t="s">
        <v>16</v>
      </c>
      <c r="K23" s="17" t="s">
        <v>18</v>
      </c>
    </row>
    <row r="24" spans="1:11" s="6" customFormat="1" ht="15" customHeight="1">
      <c r="A24" s="20"/>
      <c r="B24" s="32"/>
      <c r="C24" s="22"/>
      <c r="D24" s="33"/>
      <c r="E24" s="34"/>
      <c r="F24" s="18"/>
      <c r="G24" s="20"/>
      <c r="H24" s="32"/>
      <c r="I24" s="22"/>
      <c r="J24" s="33"/>
      <c r="K24" s="34"/>
    </row>
    <row r="25" spans="1:11" s="6" customFormat="1" ht="15" customHeight="1">
      <c r="A25" s="24"/>
      <c r="B25" s="35"/>
      <c r="C25" s="26"/>
      <c r="D25" s="36"/>
      <c r="E25" s="37"/>
      <c r="F25" s="18"/>
      <c r="G25" s="24"/>
      <c r="H25" s="35"/>
      <c r="I25" s="26"/>
      <c r="J25" s="36"/>
      <c r="K25" s="37"/>
    </row>
    <row r="26" spans="1:11" s="6" customFormat="1" ht="15" customHeight="1">
      <c r="A26" s="24"/>
      <c r="B26" s="35"/>
      <c r="C26" s="26"/>
      <c r="D26" s="36"/>
      <c r="E26" s="37"/>
      <c r="F26" s="18"/>
      <c r="G26" s="24"/>
      <c r="H26" s="35"/>
      <c r="I26" s="26"/>
      <c r="J26" s="36"/>
      <c r="K26" s="37"/>
    </row>
    <row r="27" spans="1:11" s="6" customFormat="1" ht="15" customHeight="1">
      <c r="A27" s="24"/>
      <c r="B27" s="35"/>
      <c r="C27" s="26"/>
      <c r="D27" s="36"/>
      <c r="E27" s="37"/>
      <c r="F27" s="18"/>
      <c r="G27" s="24"/>
      <c r="H27" s="35"/>
      <c r="I27" s="26"/>
      <c r="J27" s="36"/>
      <c r="K27" s="37"/>
    </row>
    <row r="28" spans="1:11" s="6" customFormat="1" ht="15" customHeight="1" thickBot="1">
      <c r="A28" s="28"/>
      <c r="B28" s="38"/>
      <c r="C28" s="30"/>
      <c r="D28" s="39"/>
      <c r="E28" s="40"/>
      <c r="F28" s="18"/>
      <c r="G28" s="28"/>
      <c r="H28" s="38"/>
      <c r="I28" s="30"/>
      <c r="J28" s="39"/>
      <c r="K28" s="40"/>
    </row>
    <row r="29" spans="1:11" s="6" customFormat="1" ht="13.5" customHeight="1" thickBot="1">
      <c r="A29" s="147" t="s">
        <v>25</v>
      </c>
      <c r="B29" s="148"/>
      <c r="C29" s="148"/>
      <c r="D29" s="148"/>
      <c r="E29" s="149"/>
      <c r="F29" s="41"/>
      <c r="G29" s="147" t="s">
        <v>25</v>
      </c>
      <c r="H29" s="148"/>
      <c r="I29" s="148"/>
      <c r="J29" s="148"/>
      <c r="K29" s="149"/>
    </row>
    <row r="30" spans="1:11" ht="12" customHeight="1" thickBot="1">
      <c r="A30" s="69"/>
      <c r="B30" s="69"/>
      <c r="C30" s="69"/>
      <c r="D30" s="69"/>
      <c r="E30" s="69"/>
      <c r="F30" s="41"/>
      <c r="G30" s="69"/>
      <c r="H30" s="69"/>
      <c r="I30" s="69"/>
      <c r="J30" s="69"/>
      <c r="K30" s="69"/>
    </row>
    <row r="31" spans="1:11" ht="24" customHeight="1" thickBot="1">
      <c r="A31" s="162" t="str">
        <f>C2</f>
        <v>宗谷地区ｶﾌﾞｽﾘｰｸﾞU-15前期ﾘｰｸﾞ</v>
      </c>
      <c r="B31" s="163"/>
      <c r="C31" s="163"/>
      <c r="D31" s="70" t="str">
        <f>H2</f>
        <v>第1節</v>
      </c>
      <c r="E31" s="44" t="s">
        <v>27</v>
      </c>
      <c r="G31" s="162" t="str">
        <f>C2</f>
        <v>宗谷地区ｶﾌﾞｽﾘｰｸﾞU-15前期ﾘｰｸﾞ</v>
      </c>
      <c r="H31" s="163"/>
      <c r="I31" s="163"/>
      <c r="J31" s="70" t="str">
        <f>H2</f>
        <v>第1節</v>
      </c>
      <c r="K31" s="44" t="s">
        <v>22</v>
      </c>
    </row>
    <row r="32" spans="1:11" ht="24" customHeight="1" thickBot="1">
      <c r="A32" s="164"/>
      <c r="B32" s="165"/>
      <c r="C32" s="9" t="s">
        <v>9</v>
      </c>
      <c r="D32" s="165"/>
      <c r="E32" s="166"/>
      <c r="F32" s="8"/>
      <c r="G32" s="164"/>
      <c r="H32" s="165"/>
      <c r="I32" s="9" t="s">
        <v>9</v>
      </c>
      <c r="J32" s="165"/>
      <c r="K32" s="166"/>
    </row>
    <row r="33" spans="1:11" ht="15" customHeight="1">
      <c r="A33" s="159"/>
      <c r="B33" s="160"/>
      <c r="C33" s="10" t="s">
        <v>10</v>
      </c>
      <c r="D33" s="160"/>
      <c r="E33" s="161"/>
      <c r="F33" s="8"/>
      <c r="G33" s="159"/>
      <c r="H33" s="160"/>
      <c r="I33" s="10" t="s">
        <v>10</v>
      </c>
      <c r="J33" s="160"/>
      <c r="K33" s="161"/>
    </row>
    <row r="34" spans="1:11" ht="15" customHeight="1">
      <c r="A34" s="156"/>
      <c r="B34" s="157"/>
      <c r="C34" s="11" t="s">
        <v>11</v>
      </c>
      <c r="D34" s="157"/>
      <c r="E34" s="158"/>
      <c r="F34" s="8"/>
      <c r="G34" s="156"/>
      <c r="H34" s="157"/>
      <c r="I34" s="11" t="s">
        <v>11</v>
      </c>
      <c r="J34" s="157"/>
      <c r="K34" s="158"/>
    </row>
    <row r="35" spans="1:11" ht="15" customHeight="1">
      <c r="A35" s="156"/>
      <c r="B35" s="157"/>
      <c r="C35" s="11" t="s">
        <v>12</v>
      </c>
      <c r="D35" s="157"/>
      <c r="E35" s="158"/>
      <c r="F35" s="8"/>
      <c r="G35" s="156"/>
      <c r="H35" s="157"/>
      <c r="I35" s="11" t="s">
        <v>12</v>
      </c>
      <c r="J35" s="157"/>
      <c r="K35" s="158"/>
    </row>
    <row r="36" spans="1:11" ht="15" customHeight="1">
      <c r="A36" s="156"/>
      <c r="B36" s="157"/>
      <c r="C36" s="11" t="s">
        <v>13</v>
      </c>
      <c r="D36" s="157"/>
      <c r="E36" s="158"/>
      <c r="F36" s="8"/>
      <c r="G36" s="156"/>
      <c r="H36" s="157"/>
      <c r="I36" s="11" t="s">
        <v>13</v>
      </c>
      <c r="J36" s="157"/>
      <c r="K36" s="158"/>
    </row>
    <row r="37" spans="1:11" ht="15" customHeight="1">
      <c r="A37" s="150"/>
      <c r="B37" s="151"/>
      <c r="C37" s="12" t="s">
        <v>14</v>
      </c>
      <c r="D37" s="151"/>
      <c r="E37" s="152"/>
      <c r="F37" s="8"/>
      <c r="G37" s="150"/>
      <c r="H37" s="151"/>
      <c r="I37" s="12" t="s">
        <v>14</v>
      </c>
      <c r="J37" s="151"/>
      <c r="K37" s="152"/>
    </row>
    <row r="38" spans="1:11" ht="24" customHeight="1" thickBot="1">
      <c r="A38" s="153"/>
      <c r="B38" s="154"/>
      <c r="C38" s="13" t="s">
        <v>15</v>
      </c>
      <c r="D38" s="154"/>
      <c r="E38" s="155"/>
      <c r="F38" s="8"/>
      <c r="G38" s="153"/>
      <c r="H38" s="154"/>
      <c r="I38" s="13" t="s">
        <v>15</v>
      </c>
      <c r="J38" s="154"/>
      <c r="K38" s="155"/>
    </row>
    <row r="39" spans="1:11" ht="14.25" thickBot="1">
      <c r="A39" s="14" t="s">
        <v>16</v>
      </c>
      <c r="B39" s="15" t="s">
        <v>17</v>
      </c>
      <c r="C39" s="9"/>
      <c r="D39" s="16" t="s">
        <v>16</v>
      </c>
      <c r="E39" s="17" t="s">
        <v>17</v>
      </c>
      <c r="G39" s="14" t="s">
        <v>16</v>
      </c>
      <c r="H39" s="15" t="s">
        <v>17</v>
      </c>
      <c r="I39" s="9"/>
      <c r="J39" s="16" t="s">
        <v>16</v>
      </c>
      <c r="K39" s="17" t="s">
        <v>17</v>
      </c>
    </row>
    <row r="40" spans="1:11" ht="15" customHeight="1">
      <c r="A40" s="20"/>
      <c r="B40" s="21"/>
      <c r="C40" s="22"/>
      <c r="D40" s="20"/>
      <c r="E40" s="23"/>
      <c r="F40" s="42"/>
      <c r="G40" s="20"/>
      <c r="H40" s="21"/>
      <c r="I40" s="22"/>
      <c r="J40" s="20"/>
      <c r="K40" s="46"/>
    </row>
    <row r="41" spans="1:11" ht="15" customHeight="1">
      <c r="A41" s="24"/>
      <c r="B41" s="25"/>
      <c r="C41" s="26"/>
      <c r="D41" s="24"/>
      <c r="E41" s="27"/>
      <c r="F41" s="42"/>
      <c r="G41" s="24"/>
      <c r="H41" s="25"/>
      <c r="I41" s="26"/>
      <c r="J41" s="24"/>
      <c r="K41" s="47"/>
    </row>
    <row r="42" spans="1:11" ht="15" customHeight="1">
      <c r="A42" s="24"/>
      <c r="B42" s="25"/>
      <c r="C42" s="26"/>
      <c r="D42" s="24"/>
      <c r="E42" s="27"/>
      <c r="F42" s="42"/>
      <c r="G42" s="24"/>
      <c r="H42" s="25"/>
      <c r="I42" s="26"/>
      <c r="J42" s="24"/>
      <c r="K42" s="27"/>
    </row>
    <row r="43" spans="1:11" ht="15" customHeight="1">
      <c r="A43" s="24"/>
      <c r="B43" s="25"/>
      <c r="C43" s="26"/>
      <c r="D43" s="24"/>
      <c r="E43" s="27"/>
      <c r="F43" s="42"/>
      <c r="G43" s="24"/>
      <c r="H43" s="25"/>
      <c r="I43" s="26"/>
      <c r="J43" s="24"/>
      <c r="K43" s="27"/>
    </row>
    <row r="44" spans="1:11" ht="15" customHeight="1">
      <c r="A44" s="24"/>
      <c r="B44" s="25"/>
      <c r="C44" s="26"/>
      <c r="D44" s="24"/>
      <c r="E44" s="27"/>
      <c r="F44" s="42"/>
      <c r="G44" s="24"/>
      <c r="H44" s="25"/>
      <c r="I44" s="26"/>
      <c r="J44" s="24"/>
      <c r="K44" s="27"/>
    </row>
    <row r="45" spans="1:11" ht="15" customHeight="1">
      <c r="A45" s="24"/>
      <c r="B45" s="25"/>
      <c r="C45" s="26"/>
      <c r="D45" s="24"/>
      <c r="E45" s="27"/>
      <c r="F45" s="42"/>
      <c r="G45" s="24"/>
      <c r="H45" s="25"/>
      <c r="I45" s="26"/>
      <c r="J45" s="24"/>
      <c r="K45" s="27"/>
    </row>
    <row r="46" spans="1:11" ht="15" customHeight="1">
      <c r="A46" s="24"/>
      <c r="B46" s="25"/>
      <c r="C46" s="26"/>
      <c r="D46" s="24"/>
      <c r="E46" s="27"/>
      <c r="F46" s="42"/>
      <c r="G46" s="24"/>
      <c r="H46" s="25"/>
      <c r="I46" s="26"/>
      <c r="J46" s="24"/>
      <c r="K46" s="27"/>
    </row>
    <row r="47" spans="1:11" ht="15" customHeight="1">
      <c r="A47" s="24"/>
      <c r="B47" s="25"/>
      <c r="C47" s="26"/>
      <c r="D47" s="24"/>
      <c r="E47" s="27"/>
      <c r="F47" s="42"/>
      <c r="G47" s="24"/>
      <c r="H47" s="25"/>
      <c r="I47" s="26"/>
      <c r="J47" s="24"/>
      <c r="K47" s="27"/>
    </row>
    <row r="48" spans="1:11" ht="15" customHeight="1">
      <c r="A48" s="24"/>
      <c r="B48" s="25"/>
      <c r="C48" s="26"/>
      <c r="D48" s="24"/>
      <c r="E48" s="27"/>
      <c r="F48" s="42"/>
      <c r="G48" s="24"/>
      <c r="H48" s="25"/>
      <c r="I48" s="26"/>
      <c r="J48" s="24"/>
      <c r="K48" s="27"/>
    </row>
    <row r="49" spans="1:11" ht="15" customHeight="1" thickBot="1">
      <c r="A49" s="28"/>
      <c r="B49" s="29"/>
      <c r="C49" s="30"/>
      <c r="D49" s="28"/>
      <c r="E49" s="31"/>
      <c r="F49" s="42"/>
      <c r="G49" s="28"/>
      <c r="H49" s="29"/>
      <c r="I49" s="30"/>
      <c r="J49" s="28"/>
      <c r="K49" s="31"/>
    </row>
    <row r="50" spans="1:11" ht="14.25" thickBot="1">
      <c r="A50" s="14" t="s">
        <v>16</v>
      </c>
      <c r="B50" s="15" t="s">
        <v>18</v>
      </c>
      <c r="C50" s="9"/>
      <c r="D50" s="16" t="s">
        <v>16</v>
      </c>
      <c r="E50" s="17" t="s">
        <v>18</v>
      </c>
      <c r="F50" s="42"/>
      <c r="G50" s="14" t="s">
        <v>16</v>
      </c>
      <c r="H50" s="15" t="s">
        <v>18</v>
      </c>
      <c r="I50" s="9"/>
      <c r="J50" s="16" t="s">
        <v>16</v>
      </c>
      <c r="K50" s="17" t="s">
        <v>18</v>
      </c>
    </row>
    <row r="51" spans="1:11" ht="15" customHeight="1">
      <c r="A51" s="20"/>
      <c r="B51" s="32"/>
      <c r="C51" s="22"/>
      <c r="D51" s="33"/>
      <c r="E51" s="34"/>
      <c r="F51" s="42"/>
      <c r="G51" s="20"/>
      <c r="H51" s="32"/>
      <c r="I51" s="22"/>
      <c r="J51" s="33"/>
      <c r="K51" s="34"/>
    </row>
    <row r="52" spans="1:11" ht="15" customHeight="1">
      <c r="A52" s="24"/>
      <c r="B52" s="35"/>
      <c r="C52" s="26"/>
      <c r="D52" s="36"/>
      <c r="E52" s="37"/>
      <c r="F52" s="42"/>
      <c r="G52" s="24"/>
      <c r="H52" s="35"/>
      <c r="I52" s="26"/>
      <c r="J52" s="36"/>
      <c r="K52" s="37"/>
    </row>
    <row r="53" spans="1:11" ht="15" customHeight="1">
      <c r="A53" s="24"/>
      <c r="B53" s="35"/>
      <c r="C53" s="26"/>
      <c r="D53" s="36"/>
      <c r="E53" s="37"/>
      <c r="F53" s="42"/>
      <c r="G53" s="24"/>
      <c r="H53" s="35"/>
      <c r="I53" s="26"/>
      <c r="J53" s="36"/>
      <c r="K53" s="37"/>
    </row>
    <row r="54" spans="1:11" ht="15" customHeight="1">
      <c r="A54" s="24"/>
      <c r="B54" s="35"/>
      <c r="C54" s="26"/>
      <c r="D54" s="36"/>
      <c r="E54" s="37"/>
      <c r="F54" s="42"/>
      <c r="G54" s="24"/>
      <c r="H54" s="35"/>
      <c r="I54" s="26"/>
      <c r="J54" s="36"/>
      <c r="K54" s="37"/>
    </row>
    <row r="55" spans="1:11" ht="15" customHeight="1" thickBot="1">
      <c r="A55" s="28"/>
      <c r="B55" s="38"/>
      <c r="C55" s="30"/>
      <c r="D55" s="39"/>
      <c r="E55" s="40"/>
      <c r="F55" s="42"/>
      <c r="G55" s="28"/>
      <c r="H55" s="38"/>
      <c r="I55" s="30"/>
      <c r="J55" s="39"/>
      <c r="K55" s="40"/>
    </row>
    <row r="56" spans="1:11" ht="13.5" customHeight="1" thickBot="1">
      <c r="A56" s="147" t="s">
        <v>25</v>
      </c>
      <c r="B56" s="148"/>
      <c r="C56" s="148"/>
      <c r="D56" s="148"/>
      <c r="E56" s="149"/>
      <c r="F56" s="41"/>
      <c r="G56" s="147" t="s">
        <v>25</v>
      </c>
      <c r="H56" s="148"/>
      <c r="I56" s="148"/>
      <c r="J56" s="148"/>
      <c r="K56" s="149"/>
    </row>
    <row r="57" spans="1:11" ht="12" customHeight="1"/>
  </sheetData>
  <mergeCells count="65">
    <mergeCell ref="A7:B7"/>
    <mergeCell ref="D7:E7"/>
    <mergeCell ref="G7:H7"/>
    <mergeCell ref="J7:K7"/>
    <mergeCell ref="C2:G2"/>
    <mergeCell ref="A4:C4"/>
    <mergeCell ref="G4:I4"/>
    <mergeCell ref="A5:B5"/>
    <mergeCell ref="D5:E5"/>
    <mergeCell ref="G5:H5"/>
    <mergeCell ref="J5:K5"/>
    <mergeCell ref="A6:B6"/>
    <mergeCell ref="D6:E6"/>
    <mergeCell ref="G6:H6"/>
    <mergeCell ref="J6:K6"/>
    <mergeCell ref="A8:B8"/>
    <mergeCell ref="D8:E8"/>
    <mergeCell ref="G8:H8"/>
    <mergeCell ref="J8:K8"/>
    <mergeCell ref="A9:B9"/>
    <mergeCell ref="D9:E9"/>
    <mergeCell ref="G9:H9"/>
    <mergeCell ref="J9:K9"/>
    <mergeCell ref="A10:B10"/>
    <mergeCell ref="D10:E10"/>
    <mergeCell ref="G10:H10"/>
    <mergeCell ref="J10:K10"/>
    <mergeCell ref="A11:B11"/>
    <mergeCell ref="D11:E11"/>
    <mergeCell ref="G11:H11"/>
    <mergeCell ref="J11:K11"/>
    <mergeCell ref="A29:E29"/>
    <mergeCell ref="G29:K29"/>
    <mergeCell ref="A31:C31"/>
    <mergeCell ref="G31:I31"/>
    <mergeCell ref="A32:B32"/>
    <mergeCell ref="D32:E32"/>
    <mergeCell ref="G32:H32"/>
    <mergeCell ref="J32:K32"/>
    <mergeCell ref="A33:B33"/>
    <mergeCell ref="D33:E33"/>
    <mergeCell ref="G33:H33"/>
    <mergeCell ref="J33:K33"/>
    <mergeCell ref="A34:B34"/>
    <mergeCell ref="D34:E34"/>
    <mergeCell ref="G34:H34"/>
    <mergeCell ref="J34:K34"/>
    <mergeCell ref="A35:B35"/>
    <mergeCell ref="D35:E35"/>
    <mergeCell ref="G35:H35"/>
    <mergeCell ref="J35:K35"/>
    <mergeCell ref="A36:B36"/>
    <mergeCell ref="D36:E36"/>
    <mergeCell ref="G36:H36"/>
    <mergeCell ref="J36:K36"/>
    <mergeCell ref="A56:E56"/>
    <mergeCell ref="G56:K56"/>
    <mergeCell ref="A37:B37"/>
    <mergeCell ref="D37:E37"/>
    <mergeCell ref="G37:H37"/>
    <mergeCell ref="J37:K37"/>
    <mergeCell ref="A38:B38"/>
    <mergeCell ref="D38:E38"/>
    <mergeCell ref="G38:H38"/>
    <mergeCell ref="J38:K38"/>
  </mergeCells>
  <phoneticPr fontId="2"/>
  <printOptions horizontalCentered="1"/>
  <pageMargins left="0.59055118110236227" right="0.39370078740157483" top="0.39370078740157483" bottom="0.39370078740157483" header="0" footer="0"/>
  <pageSetup paperSize="9" orientation="portrait" r:id="rId1"/>
  <headerFooter alignWithMargins="0"/>
  <rowBreaks count="1" manualBreakCount="1">
    <brk id="56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7"/>
  <sheetViews>
    <sheetView zoomScaleNormal="100" workbookViewId="0">
      <selection activeCell="K16" sqref="K16"/>
    </sheetView>
  </sheetViews>
  <sheetFormatPr defaultRowHeight="13.5"/>
  <cols>
    <col min="1" max="1" width="6.5" customWidth="1"/>
    <col min="2" max="2" width="11.5" customWidth="1"/>
    <col min="4" max="4" width="6.5" customWidth="1"/>
    <col min="5" max="5" width="11.5" customWidth="1"/>
    <col min="6" max="6" width="2.625" style="5" customWidth="1"/>
    <col min="7" max="7" width="6.5" customWidth="1"/>
    <col min="8" max="8" width="11.5" customWidth="1"/>
    <col min="10" max="10" width="6.5" customWidth="1"/>
    <col min="11" max="11" width="11.5" customWidth="1"/>
  </cols>
  <sheetData>
    <row r="1" spans="1:11" ht="14.25" thickBot="1"/>
    <row r="2" spans="1:11" ht="24" customHeight="1" thickBot="1">
      <c r="B2" s="48" t="s">
        <v>8</v>
      </c>
      <c r="C2" s="167" t="s">
        <v>23</v>
      </c>
      <c r="D2" s="165"/>
      <c r="E2" s="165"/>
      <c r="F2" s="165"/>
      <c r="G2" s="166"/>
      <c r="H2" s="43" t="s">
        <v>20</v>
      </c>
    </row>
    <row r="3" spans="1:11" ht="12" customHeight="1" thickBot="1">
      <c r="B3" s="6"/>
      <c r="C3" s="7"/>
    </row>
    <row r="4" spans="1:11" s="6" customFormat="1" ht="24" customHeight="1" thickBot="1">
      <c r="A4" s="162" t="str">
        <f>C2</f>
        <v>宗谷地区ｶﾌﾞｽﾘｰｸﾞU-15前期ﾘｰｸﾞ</v>
      </c>
      <c r="B4" s="163"/>
      <c r="C4" s="163"/>
      <c r="D4" s="71" t="str">
        <f>H2</f>
        <v>第1節</v>
      </c>
      <c r="E4" s="44" t="s">
        <v>19</v>
      </c>
      <c r="F4" s="8"/>
      <c r="G4" s="162" t="str">
        <f>C2</f>
        <v>宗谷地区ｶﾌﾞｽﾘｰｸﾞU-15前期ﾘｰｸﾞ</v>
      </c>
      <c r="H4" s="163"/>
      <c r="I4" s="163"/>
      <c r="J4" s="71" t="str">
        <f>H2</f>
        <v>第1節</v>
      </c>
      <c r="K4" s="44" t="s">
        <v>21</v>
      </c>
    </row>
    <row r="5" spans="1:11" s="6" customFormat="1" ht="24" customHeight="1" thickBot="1">
      <c r="A5" s="164" t="s">
        <v>26</v>
      </c>
      <c r="B5" s="165"/>
      <c r="C5" s="9" t="s">
        <v>9</v>
      </c>
      <c r="D5" s="165" t="s">
        <v>29</v>
      </c>
      <c r="E5" s="166"/>
      <c r="F5" s="8"/>
      <c r="G5" s="164" t="s">
        <v>31</v>
      </c>
      <c r="H5" s="165"/>
      <c r="I5" s="9" t="s">
        <v>9</v>
      </c>
      <c r="J5" s="165" t="s">
        <v>24</v>
      </c>
      <c r="K5" s="166"/>
    </row>
    <row r="6" spans="1:11" s="6" customFormat="1" ht="15" customHeight="1">
      <c r="A6" s="159">
        <v>1</v>
      </c>
      <c r="B6" s="160"/>
      <c r="C6" s="10" t="s">
        <v>10</v>
      </c>
      <c r="D6" s="160">
        <v>0</v>
      </c>
      <c r="E6" s="161"/>
      <c r="F6" s="8"/>
      <c r="G6" s="159">
        <v>0</v>
      </c>
      <c r="H6" s="160"/>
      <c r="I6" s="10" t="s">
        <v>10</v>
      </c>
      <c r="J6" s="160">
        <v>2</v>
      </c>
      <c r="K6" s="161"/>
    </row>
    <row r="7" spans="1:11" s="6" customFormat="1" ht="15" customHeight="1">
      <c r="A7" s="156">
        <v>2</v>
      </c>
      <c r="B7" s="157"/>
      <c r="C7" s="11" t="s">
        <v>11</v>
      </c>
      <c r="D7" s="157">
        <v>1</v>
      </c>
      <c r="E7" s="158"/>
      <c r="F7" s="8"/>
      <c r="G7" s="156">
        <v>4</v>
      </c>
      <c r="H7" s="157"/>
      <c r="I7" s="11" t="s">
        <v>11</v>
      </c>
      <c r="J7" s="157">
        <v>1</v>
      </c>
      <c r="K7" s="158"/>
    </row>
    <row r="8" spans="1:11" s="6" customFormat="1" ht="15" customHeight="1">
      <c r="A8" s="156"/>
      <c r="B8" s="157"/>
      <c r="C8" s="11" t="s">
        <v>12</v>
      </c>
      <c r="D8" s="157"/>
      <c r="E8" s="158"/>
      <c r="F8" s="8"/>
      <c r="G8" s="156"/>
      <c r="H8" s="157"/>
      <c r="I8" s="11" t="s">
        <v>12</v>
      </c>
      <c r="J8" s="157"/>
      <c r="K8" s="158"/>
    </row>
    <row r="9" spans="1:11" s="6" customFormat="1" ht="15" customHeight="1">
      <c r="A9" s="156"/>
      <c r="B9" s="157"/>
      <c r="C9" s="11" t="s">
        <v>13</v>
      </c>
      <c r="D9" s="157"/>
      <c r="E9" s="158"/>
      <c r="F9" s="8"/>
      <c r="G9" s="156"/>
      <c r="H9" s="157"/>
      <c r="I9" s="11" t="s">
        <v>13</v>
      </c>
      <c r="J9" s="157"/>
      <c r="K9" s="158"/>
    </row>
    <row r="10" spans="1:11" s="6" customFormat="1" ht="15" customHeight="1">
      <c r="A10" s="150"/>
      <c r="B10" s="151"/>
      <c r="C10" s="12" t="s">
        <v>14</v>
      </c>
      <c r="D10" s="151"/>
      <c r="E10" s="152"/>
      <c r="F10" s="8"/>
      <c r="G10" s="150"/>
      <c r="H10" s="151"/>
      <c r="I10" s="12" t="s">
        <v>14</v>
      </c>
      <c r="J10" s="151"/>
      <c r="K10" s="152"/>
    </row>
    <row r="11" spans="1:11" s="6" customFormat="1" ht="24" customHeight="1" thickBot="1">
      <c r="A11" s="153">
        <v>3</v>
      </c>
      <c r="B11" s="154"/>
      <c r="C11" s="13" t="s">
        <v>15</v>
      </c>
      <c r="D11" s="154">
        <v>1</v>
      </c>
      <c r="E11" s="155"/>
      <c r="F11" s="8"/>
      <c r="G11" s="153">
        <v>4</v>
      </c>
      <c r="H11" s="154"/>
      <c r="I11" s="13" t="s">
        <v>15</v>
      </c>
      <c r="J11" s="154">
        <v>3</v>
      </c>
      <c r="K11" s="155"/>
    </row>
    <row r="12" spans="1:11" s="19" customFormat="1" ht="13.5" customHeight="1" thickBot="1">
      <c r="A12" s="14" t="s">
        <v>16</v>
      </c>
      <c r="B12" s="15" t="s">
        <v>17</v>
      </c>
      <c r="C12" s="9"/>
      <c r="D12" s="16" t="s">
        <v>16</v>
      </c>
      <c r="E12" s="17" t="s">
        <v>17</v>
      </c>
      <c r="F12" s="18"/>
      <c r="G12" s="14" t="s">
        <v>16</v>
      </c>
      <c r="H12" s="15" t="s">
        <v>17</v>
      </c>
      <c r="I12" s="9"/>
      <c r="J12" s="16" t="s">
        <v>16</v>
      </c>
      <c r="K12" s="17" t="s">
        <v>17</v>
      </c>
    </row>
    <row r="13" spans="1:11" s="6" customFormat="1" ht="15" customHeight="1">
      <c r="A13" s="20" t="s">
        <v>32</v>
      </c>
      <c r="B13" s="21" t="s">
        <v>33</v>
      </c>
      <c r="C13" s="22"/>
      <c r="D13" s="20" t="s">
        <v>38</v>
      </c>
      <c r="E13" s="23" t="s">
        <v>39</v>
      </c>
      <c r="F13" s="18"/>
      <c r="G13" s="20" t="s">
        <v>38</v>
      </c>
      <c r="H13" s="21" t="s">
        <v>42</v>
      </c>
      <c r="I13" s="22"/>
      <c r="J13" s="20" t="s">
        <v>48</v>
      </c>
      <c r="K13" s="46" t="s">
        <v>49</v>
      </c>
    </row>
    <row r="14" spans="1:11" s="6" customFormat="1" ht="15" customHeight="1">
      <c r="A14" s="24" t="s">
        <v>34</v>
      </c>
      <c r="B14" s="25" t="s">
        <v>35</v>
      </c>
      <c r="C14" s="26"/>
      <c r="D14" s="24"/>
      <c r="E14" s="27"/>
      <c r="F14" s="18"/>
      <c r="G14" s="24" t="s">
        <v>43</v>
      </c>
      <c r="H14" s="25" t="s">
        <v>44</v>
      </c>
      <c r="I14" s="26"/>
      <c r="J14" s="24" t="s">
        <v>50</v>
      </c>
      <c r="K14" s="27" t="s">
        <v>51</v>
      </c>
    </row>
    <row r="15" spans="1:11" s="6" customFormat="1" ht="15" customHeight="1">
      <c r="A15" s="24" t="s">
        <v>36</v>
      </c>
      <c r="B15" s="25" t="s">
        <v>37</v>
      </c>
      <c r="C15" s="26"/>
      <c r="D15" s="24"/>
      <c r="E15" s="27"/>
      <c r="F15" s="18"/>
      <c r="G15" s="24" t="s">
        <v>45</v>
      </c>
      <c r="H15" s="25" t="s">
        <v>46</v>
      </c>
      <c r="I15" s="26"/>
      <c r="J15" s="24" t="s">
        <v>52</v>
      </c>
      <c r="K15" s="27" t="s">
        <v>53</v>
      </c>
    </row>
    <row r="16" spans="1:11" s="6" customFormat="1" ht="15" customHeight="1">
      <c r="A16" s="24"/>
      <c r="B16" s="25"/>
      <c r="C16" s="26"/>
      <c r="D16" s="24"/>
      <c r="E16" s="27"/>
      <c r="F16" s="18"/>
      <c r="G16" s="24" t="s">
        <v>36</v>
      </c>
      <c r="H16" s="25" t="s">
        <v>47</v>
      </c>
      <c r="I16" s="26"/>
      <c r="J16" s="24"/>
      <c r="K16" s="27"/>
    </row>
    <row r="17" spans="1:11" s="6" customFormat="1" ht="15" customHeight="1">
      <c r="A17" s="24"/>
      <c r="B17" s="25"/>
      <c r="C17" s="26"/>
      <c r="D17" s="24"/>
      <c r="E17" s="27"/>
      <c r="F17" s="18"/>
      <c r="G17" s="24"/>
      <c r="H17" s="25"/>
      <c r="I17" s="26"/>
      <c r="J17" s="24"/>
      <c r="K17" s="27"/>
    </row>
    <row r="18" spans="1:11" s="6" customFormat="1" ht="15" customHeight="1">
      <c r="A18" s="24"/>
      <c r="B18" s="25"/>
      <c r="C18" s="26"/>
      <c r="D18" s="24"/>
      <c r="E18" s="27"/>
      <c r="F18" s="18"/>
      <c r="G18" s="24"/>
      <c r="H18" s="25"/>
      <c r="I18" s="26"/>
      <c r="J18" s="24"/>
      <c r="K18" s="27"/>
    </row>
    <row r="19" spans="1:11" s="6" customFormat="1" ht="15" customHeight="1">
      <c r="A19" s="24"/>
      <c r="B19" s="25"/>
      <c r="C19" s="26"/>
      <c r="D19" s="24"/>
      <c r="E19" s="27"/>
      <c r="F19" s="18"/>
      <c r="G19" s="24"/>
      <c r="H19" s="25"/>
      <c r="I19" s="26"/>
      <c r="J19" s="24"/>
      <c r="K19" s="27"/>
    </row>
    <row r="20" spans="1:11" s="6" customFormat="1" ht="15" customHeight="1">
      <c r="A20" s="24"/>
      <c r="B20" s="25"/>
      <c r="C20" s="26"/>
      <c r="D20" s="24"/>
      <c r="E20" s="27"/>
      <c r="F20" s="18"/>
      <c r="G20" s="24"/>
      <c r="H20" s="25"/>
      <c r="I20" s="26"/>
      <c r="J20" s="24"/>
      <c r="K20" s="27"/>
    </row>
    <row r="21" spans="1:11" s="6" customFormat="1" ht="15" customHeight="1">
      <c r="A21" s="24"/>
      <c r="B21" s="25"/>
      <c r="C21" s="26"/>
      <c r="D21" s="24"/>
      <c r="E21" s="27"/>
      <c r="F21" s="18"/>
      <c r="G21" s="24"/>
      <c r="H21" s="25"/>
      <c r="I21" s="26"/>
      <c r="J21" s="24"/>
      <c r="K21" s="27"/>
    </row>
    <row r="22" spans="1:11" s="6" customFormat="1" ht="15" customHeight="1" thickBot="1">
      <c r="A22" s="28"/>
      <c r="B22" s="29"/>
      <c r="C22" s="30"/>
      <c r="D22" s="28"/>
      <c r="E22" s="31"/>
      <c r="F22" s="18"/>
      <c r="G22" s="28"/>
      <c r="H22" s="29"/>
      <c r="I22" s="30"/>
      <c r="J22" s="28"/>
      <c r="K22" s="31"/>
    </row>
    <row r="23" spans="1:11" s="19" customFormat="1" ht="13.5" customHeight="1" thickBot="1">
      <c r="A23" s="14" t="s">
        <v>16</v>
      </c>
      <c r="B23" s="15" t="s">
        <v>18</v>
      </c>
      <c r="C23" s="9"/>
      <c r="D23" s="16" t="s">
        <v>16</v>
      </c>
      <c r="E23" s="17" t="s">
        <v>18</v>
      </c>
      <c r="F23" s="18"/>
      <c r="G23" s="14" t="s">
        <v>16</v>
      </c>
      <c r="H23" s="15" t="s">
        <v>18</v>
      </c>
      <c r="I23" s="9"/>
      <c r="J23" s="16" t="s">
        <v>16</v>
      </c>
      <c r="K23" s="17" t="s">
        <v>18</v>
      </c>
    </row>
    <row r="24" spans="1:11" s="6" customFormat="1" ht="15" customHeight="1">
      <c r="A24" s="20" t="s">
        <v>40</v>
      </c>
      <c r="B24" s="32" t="s">
        <v>41</v>
      </c>
      <c r="C24" s="22"/>
      <c r="D24" s="33"/>
      <c r="E24" s="34"/>
      <c r="F24" s="18"/>
      <c r="G24" s="20"/>
      <c r="H24" s="32"/>
      <c r="I24" s="22"/>
      <c r="J24" s="33"/>
      <c r="K24" s="34"/>
    </row>
    <row r="25" spans="1:11" s="6" customFormat="1" ht="15" customHeight="1">
      <c r="A25" s="24"/>
      <c r="B25" s="35"/>
      <c r="C25" s="26"/>
      <c r="D25" s="36"/>
      <c r="E25" s="37"/>
      <c r="F25" s="18"/>
      <c r="G25" s="24"/>
      <c r="H25" s="35"/>
      <c r="I25" s="26"/>
      <c r="J25" s="36"/>
      <c r="K25" s="37"/>
    </row>
    <row r="26" spans="1:11" s="6" customFormat="1" ht="15" customHeight="1">
      <c r="A26" s="24"/>
      <c r="B26" s="35"/>
      <c r="C26" s="26"/>
      <c r="D26" s="36"/>
      <c r="E26" s="37"/>
      <c r="F26" s="18"/>
      <c r="G26" s="24"/>
      <c r="H26" s="35"/>
      <c r="I26" s="26"/>
      <c r="J26" s="36"/>
      <c r="K26" s="37"/>
    </row>
    <row r="27" spans="1:11" s="6" customFormat="1" ht="15" customHeight="1">
      <c r="A27" s="24"/>
      <c r="B27" s="35"/>
      <c r="C27" s="26"/>
      <c r="D27" s="36"/>
      <c r="E27" s="37"/>
      <c r="F27" s="18"/>
      <c r="G27" s="24"/>
      <c r="H27" s="35"/>
      <c r="I27" s="26"/>
      <c r="J27" s="36"/>
      <c r="K27" s="37"/>
    </row>
    <row r="28" spans="1:11" s="6" customFormat="1" ht="15" customHeight="1" thickBot="1">
      <c r="A28" s="28"/>
      <c r="B28" s="38"/>
      <c r="C28" s="30"/>
      <c r="D28" s="39"/>
      <c r="E28" s="40"/>
      <c r="F28" s="18"/>
      <c r="G28" s="28"/>
      <c r="H28" s="38"/>
      <c r="I28" s="30"/>
      <c r="J28" s="39"/>
      <c r="K28" s="40"/>
    </row>
    <row r="29" spans="1:11" s="6" customFormat="1" ht="13.5" customHeight="1" thickBot="1">
      <c r="A29" s="147" t="s">
        <v>25</v>
      </c>
      <c r="B29" s="148"/>
      <c r="C29" s="148"/>
      <c r="D29" s="148"/>
      <c r="E29" s="149"/>
      <c r="F29" s="41"/>
      <c r="G29" s="147" t="s">
        <v>25</v>
      </c>
      <c r="H29" s="148"/>
      <c r="I29" s="148"/>
      <c r="J29" s="148"/>
      <c r="K29" s="149"/>
    </row>
    <row r="30" spans="1:11" ht="12" customHeight="1" thickBot="1">
      <c r="A30" s="72"/>
      <c r="B30" s="72"/>
      <c r="C30" s="72"/>
      <c r="D30" s="72"/>
      <c r="E30" s="72"/>
      <c r="F30" s="41"/>
      <c r="G30" s="72"/>
      <c r="H30" s="72"/>
      <c r="I30" s="72"/>
      <c r="J30" s="72"/>
      <c r="K30" s="72"/>
    </row>
    <row r="31" spans="1:11" ht="24" customHeight="1" thickBot="1">
      <c r="A31" s="162" t="str">
        <f>C2</f>
        <v>宗谷地区ｶﾌﾞｽﾘｰｸﾞU-15前期ﾘｰｸﾞ</v>
      </c>
      <c r="B31" s="163"/>
      <c r="C31" s="163"/>
      <c r="D31" s="71" t="str">
        <f>H2</f>
        <v>第1節</v>
      </c>
      <c r="E31" s="44" t="s">
        <v>27</v>
      </c>
      <c r="G31" s="162" t="str">
        <f>C2</f>
        <v>宗谷地区ｶﾌﾞｽﾘｰｸﾞU-15前期ﾘｰｸﾞ</v>
      </c>
      <c r="H31" s="163"/>
      <c r="I31" s="163"/>
      <c r="J31" s="71" t="str">
        <f>H2</f>
        <v>第1節</v>
      </c>
      <c r="K31" s="44" t="s">
        <v>22</v>
      </c>
    </row>
    <row r="32" spans="1:11" ht="24" customHeight="1" thickBot="1">
      <c r="A32" s="164"/>
      <c r="B32" s="165"/>
      <c r="C32" s="9" t="s">
        <v>9</v>
      </c>
      <c r="D32" s="165"/>
      <c r="E32" s="166"/>
      <c r="F32" s="8"/>
      <c r="G32" s="164"/>
      <c r="H32" s="165"/>
      <c r="I32" s="9" t="s">
        <v>9</v>
      </c>
      <c r="J32" s="165"/>
      <c r="K32" s="166"/>
    </row>
    <row r="33" spans="1:11" ht="15" customHeight="1">
      <c r="A33" s="159"/>
      <c r="B33" s="160"/>
      <c r="C33" s="10" t="s">
        <v>10</v>
      </c>
      <c r="D33" s="160"/>
      <c r="E33" s="161"/>
      <c r="F33" s="8"/>
      <c r="G33" s="159"/>
      <c r="H33" s="160"/>
      <c r="I33" s="10" t="s">
        <v>10</v>
      </c>
      <c r="J33" s="160"/>
      <c r="K33" s="161"/>
    </row>
    <row r="34" spans="1:11" ht="15" customHeight="1">
      <c r="A34" s="156"/>
      <c r="B34" s="157"/>
      <c r="C34" s="11" t="s">
        <v>11</v>
      </c>
      <c r="D34" s="157"/>
      <c r="E34" s="158"/>
      <c r="F34" s="8"/>
      <c r="G34" s="156"/>
      <c r="H34" s="157"/>
      <c r="I34" s="11" t="s">
        <v>11</v>
      </c>
      <c r="J34" s="157"/>
      <c r="K34" s="158"/>
    </row>
    <row r="35" spans="1:11" ht="15" customHeight="1">
      <c r="A35" s="156"/>
      <c r="B35" s="157"/>
      <c r="C35" s="11" t="s">
        <v>12</v>
      </c>
      <c r="D35" s="157"/>
      <c r="E35" s="158"/>
      <c r="F35" s="8"/>
      <c r="G35" s="156"/>
      <c r="H35" s="157"/>
      <c r="I35" s="11" t="s">
        <v>12</v>
      </c>
      <c r="J35" s="157"/>
      <c r="K35" s="158"/>
    </row>
    <row r="36" spans="1:11" ht="15" customHeight="1">
      <c r="A36" s="156"/>
      <c r="B36" s="157"/>
      <c r="C36" s="11" t="s">
        <v>13</v>
      </c>
      <c r="D36" s="157"/>
      <c r="E36" s="158"/>
      <c r="F36" s="8"/>
      <c r="G36" s="156"/>
      <c r="H36" s="157"/>
      <c r="I36" s="11" t="s">
        <v>13</v>
      </c>
      <c r="J36" s="157"/>
      <c r="K36" s="158"/>
    </row>
    <row r="37" spans="1:11" ht="15" customHeight="1">
      <c r="A37" s="150"/>
      <c r="B37" s="151"/>
      <c r="C37" s="12" t="s">
        <v>14</v>
      </c>
      <c r="D37" s="151"/>
      <c r="E37" s="152"/>
      <c r="F37" s="8"/>
      <c r="G37" s="150"/>
      <c r="H37" s="151"/>
      <c r="I37" s="12" t="s">
        <v>14</v>
      </c>
      <c r="J37" s="151"/>
      <c r="K37" s="152"/>
    </row>
    <row r="38" spans="1:11" ht="24" customHeight="1" thickBot="1">
      <c r="A38" s="153"/>
      <c r="B38" s="154"/>
      <c r="C38" s="13" t="s">
        <v>15</v>
      </c>
      <c r="D38" s="154"/>
      <c r="E38" s="155"/>
      <c r="F38" s="8"/>
      <c r="G38" s="153"/>
      <c r="H38" s="154"/>
      <c r="I38" s="13" t="s">
        <v>15</v>
      </c>
      <c r="J38" s="154"/>
      <c r="K38" s="155"/>
    </row>
    <row r="39" spans="1:11" ht="14.25" thickBot="1">
      <c r="A39" s="14" t="s">
        <v>16</v>
      </c>
      <c r="B39" s="15" t="s">
        <v>17</v>
      </c>
      <c r="C39" s="9"/>
      <c r="D39" s="16" t="s">
        <v>16</v>
      </c>
      <c r="E39" s="17" t="s">
        <v>17</v>
      </c>
      <c r="G39" s="14" t="s">
        <v>16</v>
      </c>
      <c r="H39" s="15" t="s">
        <v>17</v>
      </c>
      <c r="I39" s="9"/>
      <c r="J39" s="16" t="s">
        <v>16</v>
      </c>
      <c r="K39" s="17" t="s">
        <v>17</v>
      </c>
    </row>
    <row r="40" spans="1:11" ht="15" customHeight="1">
      <c r="A40" s="20"/>
      <c r="B40" s="21"/>
      <c r="C40" s="22"/>
      <c r="D40" s="20"/>
      <c r="E40" s="23"/>
      <c r="F40" s="42"/>
      <c r="G40" s="20"/>
      <c r="H40" s="21"/>
      <c r="I40" s="22"/>
      <c r="J40" s="20"/>
      <c r="K40" s="46"/>
    </row>
    <row r="41" spans="1:11" ht="15" customHeight="1">
      <c r="A41" s="24"/>
      <c r="B41" s="25"/>
      <c r="C41" s="26"/>
      <c r="D41" s="24"/>
      <c r="E41" s="27"/>
      <c r="F41" s="42"/>
      <c r="G41" s="24"/>
      <c r="H41" s="25"/>
      <c r="I41" s="26"/>
      <c r="J41" s="24"/>
      <c r="K41" s="47"/>
    </row>
    <row r="42" spans="1:11" ht="15" customHeight="1">
      <c r="A42" s="24"/>
      <c r="B42" s="25"/>
      <c r="C42" s="26"/>
      <c r="D42" s="24"/>
      <c r="E42" s="27"/>
      <c r="F42" s="42"/>
      <c r="G42" s="24"/>
      <c r="H42" s="25"/>
      <c r="I42" s="26"/>
      <c r="J42" s="24"/>
      <c r="K42" s="27"/>
    </row>
    <row r="43" spans="1:11" ht="15" customHeight="1">
      <c r="A43" s="24"/>
      <c r="B43" s="25"/>
      <c r="C43" s="26"/>
      <c r="D43" s="24"/>
      <c r="E43" s="27"/>
      <c r="F43" s="42"/>
      <c r="G43" s="24"/>
      <c r="H43" s="25"/>
      <c r="I43" s="26"/>
      <c r="J43" s="24"/>
      <c r="K43" s="27"/>
    </row>
    <row r="44" spans="1:11" ht="15" customHeight="1">
      <c r="A44" s="24"/>
      <c r="B44" s="25"/>
      <c r="C44" s="26"/>
      <c r="D44" s="24"/>
      <c r="E44" s="27"/>
      <c r="F44" s="42"/>
      <c r="G44" s="24"/>
      <c r="H44" s="25"/>
      <c r="I44" s="26"/>
      <c r="J44" s="24"/>
      <c r="K44" s="27"/>
    </row>
    <row r="45" spans="1:11" ht="15" customHeight="1">
      <c r="A45" s="24"/>
      <c r="B45" s="25"/>
      <c r="C45" s="26"/>
      <c r="D45" s="24"/>
      <c r="E45" s="27"/>
      <c r="F45" s="42"/>
      <c r="G45" s="24"/>
      <c r="H45" s="25"/>
      <c r="I45" s="26"/>
      <c r="J45" s="24"/>
      <c r="K45" s="27"/>
    </row>
    <row r="46" spans="1:11" ht="15" customHeight="1">
      <c r="A46" s="24"/>
      <c r="B46" s="25"/>
      <c r="C46" s="26"/>
      <c r="D46" s="24"/>
      <c r="E46" s="27"/>
      <c r="F46" s="42"/>
      <c r="G46" s="24"/>
      <c r="H46" s="25"/>
      <c r="I46" s="26"/>
      <c r="J46" s="24"/>
      <c r="K46" s="27"/>
    </row>
    <row r="47" spans="1:11" ht="15" customHeight="1">
      <c r="A47" s="24"/>
      <c r="B47" s="25"/>
      <c r="C47" s="26"/>
      <c r="D47" s="24"/>
      <c r="E47" s="27"/>
      <c r="F47" s="42"/>
      <c r="G47" s="24"/>
      <c r="H47" s="25"/>
      <c r="I47" s="26"/>
      <c r="J47" s="24"/>
      <c r="K47" s="27"/>
    </row>
    <row r="48" spans="1:11" ht="15" customHeight="1">
      <c r="A48" s="24"/>
      <c r="B48" s="25"/>
      <c r="C48" s="26"/>
      <c r="D48" s="24"/>
      <c r="E48" s="27"/>
      <c r="F48" s="42"/>
      <c r="G48" s="24"/>
      <c r="H48" s="25"/>
      <c r="I48" s="26"/>
      <c r="J48" s="24"/>
      <c r="K48" s="27"/>
    </row>
    <row r="49" spans="1:11" ht="15" customHeight="1" thickBot="1">
      <c r="A49" s="28"/>
      <c r="B49" s="29"/>
      <c r="C49" s="30"/>
      <c r="D49" s="28"/>
      <c r="E49" s="31"/>
      <c r="F49" s="42"/>
      <c r="G49" s="28"/>
      <c r="H49" s="29"/>
      <c r="I49" s="30"/>
      <c r="J49" s="28"/>
      <c r="K49" s="31"/>
    </row>
    <row r="50" spans="1:11" ht="14.25" thickBot="1">
      <c r="A50" s="14" t="s">
        <v>16</v>
      </c>
      <c r="B50" s="15" t="s">
        <v>18</v>
      </c>
      <c r="C50" s="9"/>
      <c r="D50" s="16" t="s">
        <v>16</v>
      </c>
      <c r="E50" s="17" t="s">
        <v>18</v>
      </c>
      <c r="F50" s="42"/>
      <c r="G50" s="14" t="s">
        <v>16</v>
      </c>
      <c r="H50" s="15" t="s">
        <v>18</v>
      </c>
      <c r="I50" s="9"/>
      <c r="J50" s="16" t="s">
        <v>16</v>
      </c>
      <c r="K50" s="17" t="s">
        <v>18</v>
      </c>
    </row>
    <row r="51" spans="1:11" ht="15" customHeight="1">
      <c r="A51" s="20"/>
      <c r="B51" s="32"/>
      <c r="C51" s="22"/>
      <c r="D51" s="33"/>
      <c r="E51" s="34"/>
      <c r="F51" s="42"/>
      <c r="G51" s="20"/>
      <c r="H51" s="32"/>
      <c r="I51" s="22"/>
      <c r="J51" s="33"/>
      <c r="K51" s="34"/>
    </row>
    <row r="52" spans="1:11" ht="15" customHeight="1">
      <c r="A52" s="24"/>
      <c r="B52" s="35"/>
      <c r="C52" s="26"/>
      <c r="D52" s="36"/>
      <c r="E52" s="37"/>
      <c r="F52" s="42"/>
      <c r="G52" s="24"/>
      <c r="H52" s="35"/>
      <c r="I52" s="26"/>
      <c r="J52" s="36"/>
      <c r="K52" s="37"/>
    </row>
    <row r="53" spans="1:11" ht="15" customHeight="1">
      <c r="A53" s="24"/>
      <c r="B53" s="35"/>
      <c r="C53" s="26"/>
      <c r="D53" s="36"/>
      <c r="E53" s="37"/>
      <c r="F53" s="42"/>
      <c r="G53" s="24"/>
      <c r="H53" s="35"/>
      <c r="I53" s="26"/>
      <c r="J53" s="36"/>
      <c r="K53" s="37"/>
    </row>
    <row r="54" spans="1:11" ht="15" customHeight="1">
      <c r="A54" s="24"/>
      <c r="B54" s="35"/>
      <c r="C54" s="26"/>
      <c r="D54" s="36"/>
      <c r="E54" s="37"/>
      <c r="F54" s="42"/>
      <c r="G54" s="24"/>
      <c r="H54" s="35"/>
      <c r="I54" s="26"/>
      <c r="J54" s="36"/>
      <c r="K54" s="37"/>
    </row>
    <row r="55" spans="1:11" ht="15" customHeight="1" thickBot="1">
      <c r="A55" s="28"/>
      <c r="B55" s="38"/>
      <c r="C55" s="30"/>
      <c r="D55" s="39"/>
      <c r="E55" s="40"/>
      <c r="F55" s="42"/>
      <c r="G55" s="28"/>
      <c r="H55" s="38"/>
      <c r="I55" s="30"/>
      <c r="J55" s="39"/>
      <c r="K55" s="40"/>
    </row>
    <row r="56" spans="1:11" ht="13.5" customHeight="1" thickBot="1">
      <c r="A56" s="147" t="s">
        <v>25</v>
      </c>
      <c r="B56" s="148"/>
      <c r="C56" s="148"/>
      <c r="D56" s="148"/>
      <c r="E56" s="149"/>
      <c r="F56" s="41"/>
      <c r="G56" s="147" t="s">
        <v>25</v>
      </c>
      <c r="H56" s="148"/>
      <c r="I56" s="148"/>
      <c r="J56" s="148"/>
      <c r="K56" s="149"/>
    </row>
    <row r="57" spans="1:11" ht="12" customHeight="1"/>
  </sheetData>
  <mergeCells count="65">
    <mergeCell ref="A56:E56"/>
    <mergeCell ref="G56:K56"/>
    <mergeCell ref="A37:B37"/>
    <mergeCell ref="D37:E37"/>
    <mergeCell ref="G37:H37"/>
    <mergeCell ref="J37:K37"/>
    <mergeCell ref="A38:B38"/>
    <mergeCell ref="D38:E38"/>
    <mergeCell ref="G38:H38"/>
    <mergeCell ref="J38:K38"/>
    <mergeCell ref="A35:B35"/>
    <mergeCell ref="D35:E35"/>
    <mergeCell ref="G35:H35"/>
    <mergeCell ref="J35:K35"/>
    <mergeCell ref="A36:B36"/>
    <mergeCell ref="D36:E36"/>
    <mergeCell ref="G36:H36"/>
    <mergeCell ref="J36:K36"/>
    <mergeCell ref="A33:B33"/>
    <mergeCell ref="D33:E33"/>
    <mergeCell ref="G33:H33"/>
    <mergeCell ref="J33:K33"/>
    <mergeCell ref="A34:B34"/>
    <mergeCell ref="D34:E34"/>
    <mergeCell ref="G34:H34"/>
    <mergeCell ref="J34:K34"/>
    <mergeCell ref="A29:E29"/>
    <mergeCell ref="G29:K29"/>
    <mergeCell ref="A31:C31"/>
    <mergeCell ref="G31:I31"/>
    <mergeCell ref="A32:B32"/>
    <mergeCell ref="D32:E32"/>
    <mergeCell ref="G32:H32"/>
    <mergeCell ref="J32:K32"/>
    <mergeCell ref="A10:B10"/>
    <mergeCell ref="D10:E10"/>
    <mergeCell ref="G10:H10"/>
    <mergeCell ref="J10:K10"/>
    <mergeCell ref="A11:B11"/>
    <mergeCell ref="D11:E11"/>
    <mergeCell ref="G11:H11"/>
    <mergeCell ref="J11:K11"/>
    <mergeCell ref="A8:B8"/>
    <mergeCell ref="D8:E8"/>
    <mergeCell ref="G8:H8"/>
    <mergeCell ref="J8:K8"/>
    <mergeCell ref="A9:B9"/>
    <mergeCell ref="D9:E9"/>
    <mergeCell ref="G9:H9"/>
    <mergeCell ref="J9:K9"/>
    <mergeCell ref="A7:B7"/>
    <mergeCell ref="D7:E7"/>
    <mergeCell ref="G7:H7"/>
    <mergeCell ref="J7:K7"/>
    <mergeCell ref="C2:G2"/>
    <mergeCell ref="A4:C4"/>
    <mergeCell ref="G4:I4"/>
    <mergeCell ref="A5:B5"/>
    <mergeCell ref="D5:E5"/>
    <mergeCell ref="G5:H5"/>
    <mergeCell ref="J5:K5"/>
    <mergeCell ref="A6:B6"/>
    <mergeCell ref="D6:E6"/>
    <mergeCell ref="G6:H6"/>
    <mergeCell ref="J6:K6"/>
  </mergeCells>
  <phoneticPr fontId="2"/>
  <printOptions horizontalCentered="1"/>
  <pageMargins left="0.59055118110236227" right="0.39370078740157483" top="0.39370078740157483" bottom="0.39370078740157483" header="0" footer="0"/>
  <pageSetup paperSize="9" orientation="portrait" r:id="rId1"/>
  <headerFooter alignWithMargins="0"/>
  <rowBreaks count="1" manualBreakCount="1">
    <brk id="56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7"/>
  <sheetViews>
    <sheetView topLeftCell="A7" zoomScaleNormal="100" workbookViewId="0">
      <selection activeCell="K15" sqref="K15"/>
    </sheetView>
  </sheetViews>
  <sheetFormatPr defaultRowHeight="13.5"/>
  <cols>
    <col min="1" max="1" width="6.5" customWidth="1"/>
    <col min="2" max="2" width="11.5" customWidth="1"/>
    <col min="4" max="4" width="6.5" customWidth="1"/>
    <col min="5" max="5" width="11.5" customWidth="1"/>
    <col min="6" max="6" width="2.625" style="5" customWidth="1"/>
    <col min="7" max="7" width="6.5" customWidth="1"/>
    <col min="8" max="8" width="11.5" customWidth="1"/>
    <col min="10" max="10" width="6.5" customWidth="1"/>
    <col min="11" max="11" width="11.5" customWidth="1"/>
  </cols>
  <sheetData>
    <row r="1" spans="1:11" ht="14.25" thickBot="1"/>
    <row r="2" spans="1:11" ht="24" customHeight="1" thickBot="1">
      <c r="B2" s="48" t="s">
        <v>8</v>
      </c>
      <c r="C2" s="167" t="s">
        <v>23</v>
      </c>
      <c r="D2" s="165"/>
      <c r="E2" s="165"/>
      <c r="F2" s="165"/>
      <c r="G2" s="166"/>
      <c r="H2" s="43" t="s">
        <v>54</v>
      </c>
    </row>
    <row r="3" spans="1:11" ht="12" customHeight="1" thickBot="1">
      <c r="B3" s="6"/>
      <c r="C3" s="7"/>
    </row>
    <row r="4" spans="1:11" s="6" customFormat="1" ht="24" customHeight="1" thickBot="1">
      <c r="A4" s="162" t="str">
        <f>C2</f>
        <v>宗谷地区ｶﾌﾞｽﾘｰｸﾞU-15前期ﾘｰｸﾞ</v>
      </c>
      <c r="B4" s="163"/>
      <c r="C4" s="163"/>
      <c r="D4" s="74" t="str">
        <f>H2</f>
        <v>第2節</v>
      </c>
      <c r="E4" s="44" t="s">
        <v>19</v>
      </c>
      <c r="F4" s="8"/>
      <c r="G4" s="162" t="str">
        <f>C2</f>
        <v>宗谷地区ｶﾌﾞｽﾘｰｸﾞU-15前期ﾘｰｸﾞ</v>
      </c>
      <c r="H4" s="163"/>
      <c r="I4" s="163"/>
      <c r="J4" s="74" t="str">
        <f>H2</f>
        <v>第2節</v>
      </c>
      <c r="K4" s="44" t="s">
        <v>21</v>
      </c>
    </row>
    <row r="5" spans="1:11" s="6" customFormat="1" ht="24" customHeight="1" thickBot="1">
      <c r="A5" s="164" t="s">
        <v>24</v>
      </c>
      <c r="B5" s="165"/>
      <c r="C5" s="9" t="s">
        <v>9</v>
      </c>
      <c r="D5" s="165" t="s">
        <v>26</v>
      </c>
      <c r="E5" s="166"/>
      <c r="F5" s="8"/>
      <c r="G5" s="164" t="s">
        <v>31</v>
      </c>
      <c r="H5" s="165"/>
      <c r="I5" s="9" t="s">
        <v>9</v>
      </c>
      <c r="J5" s="165" t="s">
        <v>29</v>
      </c>
      <c r="K5" s="166"/>
    </row>
    <row r="6" spans="1:11" s="6" customFormat="1" ht="15" customHeight="1">
      <c r="A6" s="159">
        <v>0</v>
      </c>
      <c r="B6" s="160"/>
      <c r="C6" s="10" t="s">
        <v>10</v>
      </c>
      <c r="D6" s="160">
        <v>1</v>
      </c>
      <c r="E6" s="161"/>
      <c r="F6" s="8"/>
      <c r="G6" s="159">
        <v>1</v>
      </c>
      <c r="H6" s="160"/>
      <c r="I6" s="10" t="s">
        <v>10</v>
      </c>
      <c r="J6" s="160">
        <v>1</v>
      </c>
      <c r="K6" s="161"/>
    </row>
    <row r="7" spans="1:11" s="6" customFormat="1" ht="15" customHeight="1">
      <c r="A7" s="156">
        <v>0</v>
      </c>
      <c r="B7" s="157"/>
      <c r="C7" s="11" t="s">
        <v>11</v>
      </c>
      <c r="D7" s="157">
        <v>6</v>
      </c>
      <c r="E7" s="158"/>
      <c r="F7" s="8"/>
      <c r="G7" s="156">
        <v>3</v>
      </c>
      <c r="H7" s="157"/>
      <c r="I7" s="11" t="s">
        <v>11</v>
      </c>
      <c r="J7" s="157">
        <v>1</v>
      </c>
      <c r="K7" s="158"/>
    </row>
    <row r="8" spans="1:11" s="6" customFormat="1" ht="15" customHeight="1">
      <c r="A8" s="156"/>
      <c r="B8" s="157"/>
      <c r="C8" s="11" t="s">
        <v>12</v>
      </c>
      <c r="D8" s="157"/>
      <c r="E8" s="158"/>
      <c r="F8" s="8"/>
      <c r="G8" s="156"/>
      <c r="H8" s="157"/>
      <c r="I8" s="11" t="s">
        <v>12</v>
      </c>
      <c r="J8" s="157"/>
      <c r="K8" s="158"/>
    </row>
    <row r="9" spans="1:11" s="6" customFormat="1" ht="15" customHeight="1">
      <c r="A9" s="156"/>
      <c r="B9" s="157"/>
      <c r="C9" s="11" t="s">
        <v>13</v>
      </c>
      <c r="D9" s="157"/>
      <c r="E9" s="158"/>
      <c r="F9" s="8"/>
      <c r="G9" s="156"/>
      <c r="H9" s="157"/>
      <c r="I9" s="11" t="s">
        <v>13</v>
      </c>
      <c r="J9" s="157"/>
      <c r="K9" s="158"/>
    </row>
    <row r="10" spans="1:11" s="6" customFormat="1" ht="15" customHeight="1">
      <c r="A10" s="150"/>
      <c r="B10" s="151"/>
      <c r="C10" s="12" t="s">
        <v>14</v>
      </c>
      <c r="D10" s="151"/>
      <c r="E10" s="152"/>
      <c r="F10" s="8"/>
      <c r="G10" s="150"/>
      <c r="H10" s="151"/>
      <c r="I10" s="12" t="s">
        <v>14</v>
      </c>
      <c r="J10" s="151"/>
      <c r="K10" s="152"/>
    </row>
    <row r="11" spans="1:11" s="6" customFormat="1" ht="24" customHeight="1" thickBot="1">
      <c r="A11" s="153">
        <v>0</v>
      </c>
      <c r="B11" s="154"/>
      <c r="C11" s="13" t="s">
        <v>15</v>
      </c>
      <c r="D11" s="154">
        <v>7</v>
      </c>
      <c r="E11" s="155"/>
      <c r="F11" s="8"/>
      <c r="G11" s="153">
        <v>4</v>
      </c>
      <c r="H11" s="154"/>
      <c r="I11" s="13" t="s">
        <v>15</v>
      </c>
      <c r="J11" s="154">
        <v>2</v>
      </c>
      <c r="K11" s="155"/>
    </row>
    <row r="12" spans="1:11" s="19" customFormat="1" ht="13.5" customHeight="1" thickBot="1">
      <c r="A12" s="14" t="s">
        <v>16</v>
      </c>
      <c r="B12" s="15" t="s">
        <v>17</v>
      </c>
      <c r="C12" s="9"/>
      <c r="D12" s="16" t="s">
        <v>16</v>
      </c>
      <c r="E12" s="17" t="s">
        <v>17</v>
      </c>
      <c r="F12" s="18"/>
      <c r="G12" s="14" t="s">
        <v>16</v>
      </c>
      <c r="H12" s="15" t="s">
        <v>17</v>
      </c>
      <c r="I12" s="9"/>
      <c r="J12" s="16" t="s">
        <v>16</v>
      </c>
      <c r="K12" s="17" t="s">
        <v>17</v>
      </c>
    </row>
    <row r="13" spans="1:11" s="6" customFormat="1" ht="15" customHeight="1">
      <c r="A13" s="20"/>
      <c r="B13" s="21"/>
      <c r="C13" s="22"/>
      <c r="D13" s="20" t="s">
        <v>55</v>
      </c>
      <c r="E13" s="23" t="s">
        <v>56</v>
      </c>
      <c r="F13" s="18"/>
      <c r="G13" s="20" t="s">
        <v>66</v>
      </c>
      <c r="H13" s="21" t="s">
        <v>67</v>
      </c>
      <c r="I13" s="22"/>
      <c r="J13" s="20" t="s">
        <v>72</v>
      </c>
      <c r="K13" s="46" t="s">
        <v>73</v>
      </c>
    </row>
    <row r="14" spans="1:11" s="6" customFormat="1" ht="15" customHeight="1">
      <c r="A14" s="24"/>
      <c r="B14" s="25"/>
      <c r="C14" s="26"/>
      <c r="D14" s="24" t="s">
        <v>57</v>
      </c>
      <c r="E14" s="27" t="s">
        <v>58</v>
      </c>
      <c r="F14" s="18"/>
      <c r="G14" s="24" t="s">
        <v>68</v>
      </c>
      <c r="H14" s="25" t="s">
        <v>69</v>
      </c>
      <c r="I14" s="26"/>
      <c r="J14" s="24" t="s">
        <v>74</v>
      </c>
      <c r="K14" s="27" t="s">
        <v>75</v>
      </c>
    </row>
    <row r="15" spans="1:11" s="6" customFormat="1" ht="15" customHeight="1">
      <c r="A15" s="24"/>
      <c r="B15" s="25"/>
      <c r="C15" s="26"/>
      <c r="D15" s="24" t="s">
        <v>59</v>
      </c>
      <c r="E15" s="27" t="s">
        <v>60</v>
      </c>
      <c r="F15" s="18"/>
      <c r="G15" s="24" t="s">
        <v>70</v>
      </c>
      <c r="H15" s="25" t="s">
        <v>69</v>
      </c>
      <c r="I15" s="26"/>
      <c r="J15" s="24"/>
      <c r="K15" s="27"/>
    </row>
    <row r="16" spans="1:11" s="6" customFormat="1" ht="15" customHeight="1">
      <c r="A16" s="24"/>
      <c r="B16" s="25"/>
      <c r="C16" s="26"/>
      <c r="D16" s="24" t="s">
        <v>61</v>
      </c>
      <c r="E16" s="27" t="s">
        <v>56</v>
      </c>
      <c r="F16" s="18"/>
      <c r="G16" s="24" t="s">
        <v>71</v>
      </c>
      <c r="H16" s="25" t="s">
        <v>69</v>
      </c>
      <c r="I16" s="26"/>
      <c r="J16" s="24"/>
      <c r="K16" s="27"/>
    </row>
    <row r="17" spans="1:11" s="6" customFormat="1" ht="15" customHeight="1">
      <c r="A17" s="24"/>
      <c r="B17" s="25"/>
      <c r="C17" s="26"/>
      <c r="D17" s="24" t="s">
        <v>62</v>
      </c>
      <c r="E17" s="27" t="s">
        <v>58</v>
      </c>
      <c r="F17" s="18"/>
      <c r="G17" s="24"/>
      <c r="H17" s="25"/>
      <c r="I17" s="26"/>
      <c r="J17" s="24"/>
      <c r="K17" s="27"/>
    </row>
    <row r="18" spans="1:11" s="6" customFormat="1" ht="15" customHeight="1">
      <c r="A18" s="24"/>
      <c r="B18" s="25"/>
      <c r="C18" s="26"/>
      <c r="D18" s="24" t="s">
        <v>63</v>
      </c>
      <c r="E18" s="27" t="s">
        <v>60</v>
      </c>
      <c r="F18" s="18"/>
      <c r="G18" s="24"/>
      <c r="H18" s="25"/>
      <c r="I18" s="26"/>
      <c r="J18" s="24"/>
      <c r="K18" s="27"/>
    </row>
    <row r="19" spans="1:11" s="6" customFormat="1" ht="15" customHeight="1">
      <c r="A19" s="24"/>
      <c r="B19" s="25"/>
      <c r="C19" s="26"/>
      <c r="D19" s="24" t="s">
        <v>64</v>
      </c>
      <c r="E19" s="27" t="s">
        <v>65</v>
      </c>
      <c r="F19" s="18"/>
      <c r="G19" s="24"/>
      <c r="H19" s="25"/>
      <c r="I19" s="26"/>
      <c r="J19" s="24"/>
      <c r="K19" s="27"/>
    </row>
    <row r="20" spans="1:11" s="6" customFormat="1" ht="15" customHeight="1">
      <c r="A20" s="24"/>
      <c r="B20" s="25"/>
      <c r="C20" s="26"/>
      <c r="D20" s="24"/>
      <c r="E20" s="27"/>
      <c r="F20" s="18"/>
      <c r="G20" s="24"/>
      <c r="H20" s="25"/>
      <c r="I20" s="26"/>
      <c r="J20" s="24"/>
      <c r="K20" s="27"/>
    </row>
    <row r="21" spans="1:11" s="6" customFormat="1" ht="15" customHeight="1">
      <c r="A21" s="24"/>
      <c r="B21" s="25"/>
      <c r="C21" s="26"/>
      <c r="D21" s="24"/>
      <c r="E21" s="27"/>
      <c r="F21" s="18"/>
      <c r="G21" s="24"/>
      <c r="H21" s="25"/>
      <c r="I21" s="26"/>
      <c r="J21" s="24"/>
      <c r="K21" s="27"/>
    </row>
    <row r="22" spans="1:11" s="6" customFormat="1" ht="15" customHeight="1" thickBot="1">
      <c r="A22" s="28"/>
      <c r="B22" s="29"/>
      <c r="C22" s="30"/>
      <c r="D22" s="28"/>
      <c r="E22" s="31"/>
      <c r="F22" s="18"/>
      <c r="G22" s="28"/>
      <c r="H22" s="29"/>
      <c r="I22" s="30"/>
      <c r="J22" s="28"/>
      <c r="K22" s="31"/>
    </row>
    <row r="23" spans="1:11" s="19" customFormat="1" ht="13.5" customHeight="1" thickBot="1">
      <c r="A23" s="14" t="s">
        <v>16</v>
      </c>
      <c r="B23" s="15" t="s">
        <v>18</v>
      </c>
      <c r="C23" s="9"/>
      <c r="D23" s="16" t="s">
        <v>16</v>
      </c>
      <c r="E23" s="17" t="s">
        <v>18</v>
      </c>
      <c r="F23" s="18"/>
      <c r="G23" s="14" t="s">
        <v>16</v>
      </c>
      <c r="H23" s="15" t="s">
        <v>18</v>
      </c>
      <c r="I23" s="9"/>
      <c r="J23" s="16" t="s">
        <v>16</v>
      </c>
      <c r="K23" s="17" t="s">
        <v>18</v>
      </c>
    </row>
    <row r="24" spans="1:11" s="6" customFormat="1" ht="15" customHeight="1">
      <c r="A24" s="20"/>
      <c r="B24" s="32"/>
      <c r="C24" s="22"/>
      <c r="D24" s="33"/>
      <c r="E24" s="34"/>
      <c r="F24" s="18"/>
      <c r="G24" s="20"/>
      <c r="H24" s="32"/>
      <c r="I24" s="22"/>
      <c r="J24" s="33"/>
      <c r="K24" s="34"/>
    </row>
    <row r="25" spans="1:11" s="6" customFormat="1" ht="15" customHeight="1">
      <c r="A25" s="24"/>
      <c r="B25" s="35"/>
      <c r="C25" s="26"/>
      <c r="D25" s="36"/>
      <c r="E25" s="37"/>
      <c r="F25" s="18"/>
      <c r="G25" s="24"/>
      <c r="H25" s="35"/>
      <c r="I25" s="26"/>
      <c r="J25" s="36"/>
      <c r="K25" s="37"/>
    </row>
    <row r="26" spans="1:11" s="6" customFormat="1" ht="15" customHeight="1">
      <c r="A26" s="24"/>
      <c r="B26" s="35"/>
      <c r="C26" s="26"/>
      <c r="D26" s="36"/>
      <c r="E26" s="37"/>
      <c r="F26" s="18"/>
      <c r="G26" s="24"/>
      <c r="H26" s="35"/>
      <c r="I26" s="26"/>
      <c r="J26" s="36"/>
      <c r="K26" s="37"/>
    </row>
    <row r="27" spans="1:11" s="6" customFormat="1" ht="15" customHeight="1">
      <c r="A27" s="24"/>
      <c r="B27" s="35"/>
      <c r="C27" s="26"/>
      <c r="D27" s="36"/>
      <c r="E27" s="37"/>
      <c r="F27" s="18"/>
      <c r="G27" s="24"/>
      <c r="H27" s="35"/>
      <c r="I27" s="26"/>
      <c r="J27" s="36"/>
      <c r="K27" s="37"/>
    </row>
    <row r="28" spans="1:11" s="6" customFormat="1" ht="15" customHeight="1" thickBot="1">
      <c r="A28" s="28"/>
      <c r="B28" s="38"/>
      <c r="C28" s="30"/>
      <c r="D28" s="39"/>
      <c r="E28" s="40"/>
      <c r="F28" s="18"/>
      <c r="G28" s="28"/>
      <c r="H28" s="38"/>
      <c r="I28" s="30"/>
      <c r="J28" s="39"/>
      <c r="K28" s="40"/>
    </row>
    <row r="29" spans="1:11" s="6" customFormat="1" ht="13.5" customHeight="1" thickBot="1">
      <c r="A29" s="147" t="s">
        <v>25</v>
      </c>
      <c r="B29" s="148"/>
      <c r="C29" s="148"/>
      <c r="D29" s="148"/>
      <c r="E29" s="149"/>
      <c r="F29" s="41"/>
      <c r="G29" s="147" t="s">
        <v>25</v>
      </c>
      <c r="H29" s="148"/>
      <c r="I29" s="148"/>
      <c r="J29" s="148"/>
      <c r="K29" s="149"/>
    </row>
    <row r="30" spans="1:11" ht="12" customHeight="1" thickBot="1">
      <c r="A30" s="75"/>
      <c r="B30" s="75"/>
      <c r="C30" s="75"/>
      <c r="D30" s="75"/>
      <c r="E30" s="75"/>
      <c r="F30" s="41"/>
      <c r="G30" s="75"/>
      <c r="H30" s="75"/>
      <c r="I30" s="75"/>
      <c r="J30" s="75"/>
      <c r="K30" s="75"/>
    </row>
    <row r="31" spans="1:11" ht="24" customHeight="1" thickBot="1">
      <c r="A31" s="162" t="str">
        <f>C2</f>
        <v>宗谷地区ｶﾌﾞｽﾘｰｸﾞU-15前期ﾘｰｸﾞ</v>
      </c>
      <c r="B31" s="163"/>
      <c r="C31" s="163"/>
      <c r="D31" s="74" t="str">
        <f>H2</f>
        <v>第2節</v>
      </c>
      <c r="E31" s="44" t="s">
        <v>27</v>
      </c>
      <c r="G31" s="162" t="str">
        <f>C2</f>
        <v>宗谷地区ｶﾌﾞｽﾘｰｸﾞU-15前期ﾘｰｸﾞ</v>
      </c>
      <c r="H31" s="163"/>
      <c r="I31" s="163"/>
      <c r="J31" s="74" t="str">
        <f>H2</f>
        <v>第2節</v>
      </c>
      <c r="K31" s="44" t="s">
        <v>22</v>
      </c>
    </row>
    <row r="32" spans="1:11" ht="24" customHeight="1" thickBot="1">
      <c r="A32" s="164"/>
      <c r="B32" s="165"/>
      <c r="C32" s="9" t="s">
        <v>9</v>
      </c>
      <c r="D32" s="165"/>
      <c r="E32" s="166"/>
      <c r="F32" s="8"/>
      <c r="G32" s="164"/>
      <c r="H32" s="165"/>
      <c r="I32" s="9" t="s">
        <v>9</v>
      </c>
      <c r="J32" s="165"/>
      <c r="K32" s="166"/>
    </row>
    <row r="33" spans="1:11" ht="15" customHeight="1">
      <c r="A33" s="159"/>
      <c r="B33" s="160"/>
      <c r="C33" s="10" t="s">
        <v>10</v>
      </c>
      <c r="D33" s="160"/>
      <c r="E33" s="161"/>
      <c r="F33" s="8"/>
      <c r="G33" s="159"/>
      <c r="H33" s="160"/>
      <c r="I33" s="10" t="s">
        <v>10</v>
      </c>
      <c r="J33" s="160"/>
      <c r="K33" s="161"/>
    </row>
    <row r="34" spans="1:11" ht="15" customHeight="1">
      <c r="A34" s="156"/>
      <c r="B34" s="157"/>
      <c r="C34" s="11" t="s">
        <v>11</v>
      </c>
      <c r="D34" s="157"/>
      <c r="E34" s="158"/>
      <c r="F34" s="8"/>
      <c r="G34" s="156"/>
      <c r="H34" s="157"/>
      <c r="I34" s="11" t="s">
        <v>11</v>
      </c>
      <c r="J34" s="157"/>
      <c r="K34" s="158"/>
    </row>
    <row r="35" spans="1:11" ht="15" customHeight="1">
      <c r="A35" s="156"/>
      <c r="B35" s="157"/>
      <c r="C35" s="11" t="s">
        <v>12</v>
      </c>
      <c r="D35" s="157"/>
      <c r="E35" s="158"/>
      <c r="F35" s="8"/>
      <c r="G35" s="156"/>
      <c r="H35" s="157"/>
      <c r="I35" s="11" t="s">
        <v>12</v>
      </c>
      <c r="J35" s="157"/>
      <c r="K35" s="158"/>
    </row>
    <row r="36" spans="1:11" ht="15" customHeight="1">
      <c r="A36" s="156"/>
      <c r="B36" s="157"/>
      <c r="C36" s="11" t="s">
        <v>13</v>
      </c>
      <c r="D36" s="157"/>
      <c r="E36" s="158"/>
      <c r="F36" s="8"/>
      <c r="G36" s="156"/>
      <c r="H36" s="157"/>
      <c r="I36" s="11" t="s">
        <v>13</v>
      </c>
      <c r="J36" s="157"/>
      <c r="K36" s="158"/>
    </row>
    <row r="37" spans="1:11" ht="15" customHeight="1">
      <c r="A37" s="150"/>
      <c r="B37" s="151"/>
      <c r="C37" s="12" t="s">
        <v>14</v>
      </c>
      <c r="D37" s="151"/>
      <c r="E37" s="152"/>
      <c r="F37" s="8"/>
      <c r="G37" s="150"/>
      <c r="H37" s="151"/>
      <c r="I37" s="12" t="s">
        <v>14</v>
      </c>
      <c r="J37" s="151"/>
      <c r="K37" s="152"/>
    </row>
    <row r="38" spans="1:11" ht="24" customHeight="1" thickBot="1">
      <c r="A38" s="153"/>
      <c r="B38" s="154"/>
      <c r="C38" s="13" t="s">
        <v>15</v>
      </c>
      <c r="D38" s="154"/>
      <c r="E38" s="155"/>
      <c r="F38" s="8"/>
      <c r="G38" s="153"/>
      <c r="H38" s="154"/>
      <c r="I38" s="13" t="s">
        <v>15</v>
      </c>
      <c r="J38" s="154"/>
      <c r="K38" s="155"/>
    </row>
    <row r="39" spans="1:11" ht="14.25" thickBot="1">
      <c r="A39" s="14" t="s">
        <v>16</v>
      </c>
      <c r="B39" s="15" t="s">
        <v>17</v>
      </c>
      <c r="C39" s="9"/>
      <c r="D39" s="16" t="s">
        <v>16</v>
      </c>
      <c r="E39" s="17" t="s">
        <v>17</v>
      </c>
      <c r="G39" s="14" t="s">
        <v>16</v>
      </c>
      <c r="H39" s="15" t="s">
        <v>17</v>
      </c>
      <c r="I39" s="9"/>
      <c r="J39" s="16" t="s">
        <v>16</v>
      </c>
      <c r="K39" s="17" t="s">
        <v>17</v>
      </c>
    </row>
    <row r="40" spans="1:11" ht="15" customHeight="1">
      <c r="A40" s="20"/>
      <c r="B40" s="21"/>
      <c r="C40" s="22"/>
      <c r="D40" s="20"/>
      <c r="E40" s="23"/>
      <c r="F40" s="42"/>
      <c r="G40" s="20"/>
      <c r="H40" s="21"/>
      <c r="I40" s="22"/>
      <c r="J40" s="20"/>
      <c r="K40" s="46"/>
    </row>
    <row r="41" spans="1:11" ht="15" customHeight="1">
      <c r="A41" s="24"/>
      <c r="B41" s="25"/>
      <c r="C41" s="26"/>
      <c r="D41" s="24"/>
      <c r="E41" s="27"/>
      <c r="F41" s="42"/>
      <c r="G41" s="24"/>
      <c r="H41" s="25"/>
      <c r="I41" s="26"/>
      <c r="J41" s="24"/>
      <c r="K41" s="47"/>
    </row>
    <row r="42" spans="1:11" ht="15" customHeight="1">
      <c r="A42" s="24"/>
      <c r="B42" s="25"/>
      <c r="C42" s="26"/>
      <c r="D42" s="24"/>
      <c r="E42" s="27"/>
      <c r="F42" s="42"/>
      <c r="G42" s="24"/>
      <c r="H42" s="25"/>
      <c r="I42" s="26"/>
      <c r="J42" s="24"/>
      <c r="K42" s="27"/>
    </row>
    <row r="43" spans="1:11" ht="15" customHeight="1">
      <c r="A43" s="24"/>
      <c r="B43" s="25"/>
      <c r="C43" s="26"/>
      <c r="D43" s="24"/>
      <c r="E43" s="27"/>
      <c r="F43" s="42"/>
      <c r="G43" s="24"/>
      <c r="H43" s="25"/>
      <c r="I43" s="26"/>
      <c r="J43" s="24"/>
      <c r="K43" s="27"/>
    </row>
    <row r="44" spans="1:11" ht="15" customHeight="1">
      <c r="A44" s="24"/>
      <c r="B44" s="25"/>
      <c r="C44" s="26"/>
      <c r="D44" s="24"/>
      <c r="E44" s="27"/>
      <c r="F44" s="42"/>
      <c r="G44" s="24"/>
      <c r="H44" s="25"/>
      <c r="I44" s="26"/>
      <c r="J44" s="24"/>
      <c r="K44" s="27"/>
    </row>
    <row r="45" spans="1:11" ht="15" customHeight="1">
      <c r="A45" s="24"/>
      <c r="B45" s="25"/>
      <c r="C45" s="26"/>
      <c r="D45" s="24"/>
      <c r="E45" s="27"/>
      <c r="F45" s="42"/>
      <c r="G45" s="24"/>
      <c r="H45" s="25"/>
      <c r="I45" s="26"/>
      <c r="J45" s="24"/>
      <c r="K45" s="27"/>
    </row>
    <row r="46" spans="1:11" ht="15" customHeight="1">
      <c r="A46" s="24"/>
      <c r="B46" s="25"/>
      <c r="C46" s="26"/>
      <c r="D46" s="24"/>
      <c r="E46" s="27"/>
      <c r="F46" s="42"/>
      <c r="G46" s="24"/>
      <c r="H46" s="25"/>
      <c r="I46" s="26"/>
      <c r="J46" s="24"/>
      <c r="K46" s="27"/>
    </row>
    <row r="47" spans="1:11" ht="15" customHeight="1">
      <c r="A47" s="24"/>
      <c r="B47" s="25"/>
      <c r="C47" s="26"/>
      <c r="D47" s="24"/>
      <c r="E47" s="27"/>
      <c r="F47" s="42"/>
      <c r="G47" s="24"/>
      <c r="H47" s="25"/>
      <c r="I47" s="26"/>
      <c r="J47" s="24"/>
      <c r="K47" s="27"/>
    </row>
    <row r="48" spans="1:11" ht="15" customHeight="1">
      <c r="A48" s="24"/>
      <c r="B48" s="25"/>
      <c r="C48" s="26"/>
      <c r="D48" s="24"/>
      <c r="E48" s="27"/>
      <c r="F48" s="42"/>
      <c r="G48" s="24"/>
      <c r="H48" s="25"/>
      <c r="I48" s="26"/>
      <c r="J48" s="24"/>
      <c r="K48" s="27"/>
    </row>
    <row r="49" spans="1:11" ht="15" customHeight="1" thickBot="1">
      <c r="A49" s="28"/>
      <c r="B49" s="29"/>
      <c r="C49" s="30"/>
      <c r="D49" s="28"/>
      <c r="E49" s="31"/>
      <c r="F49" s="42"/>
      <c r="G49" s="28"/>
      <c r="H49" s="29"/>
      <c r="I49" s="30"/>
      <c r="J49" s="28"/>
      <c r="K49" s="31"/>
    </row>
    <row r="50" spans="1:11" ht="14.25" thickBot="1">
      <c r="A50" s="14" t="s">
        <v>16</v>
      </c>
      <c r="B50" s="15" t="s">
        <v>18</v>
      </c>
      <c r="C50" s="9"/>
      <c r="D50" s="16" t="s">
        <v>16</v>
      </c>
      <c r="E50" s="17" t="s">
        <v>18</v>
      </c>
      <c r="F50" s="42"/>
      <c r="G50" s="14" t="s">
        <v>16</v>
      </c>
      <c r="H50" s="15" t="s">
        <v>18</v>
      </c>
      <c r="I50" s="9"/>
      <c r="J50" s="16" t="s">
        <v>16</v>
      </c>
      <c r="K50" s="17" t="s">
        <v>18</v>
      </c>
    </row>
    <row r="51" spans="1:11" ht="15" customHeight="1">
      <c r="A51" s="20"/>
      <c r="B51" s="32"/>
      <c r="C51" s="22"/>
      <c r="D51" s="33"/>
      <c r="E51" s="34"/>
      <c r="F51" s="42"/>
      <c r="G51" s="20"/>
      <c r="H51" s="32"/>
      <c r="I51" s="22"/>
      <c r="J51" s="33"/>
      <c r="K51" s="34"/>
    </row>
    <row r="52" spans="1:11" ht="15" customHeight="1">
      <c r="A52" s="24"/>
      <c r="B52" s="35"/>
      <c r="C52" s="26"/>
      <c r="D52" s="36"/>
      <c r="E52" s="37"/>
      <c r="F52" s="42"/>
      <c r="G52" s="24"/>
      <c r="H52" s="35"/>
      <c r="I52" s="26"/>
      <c r="J52" s="36"/>
      <c r="K52" s="37"/>
    </row>
    <row r="53" spans="1:11" ht="15" customHeight="1">
      <c r="A53" s="24"/>
      <c r="B53" s="35"/>
      <c r="C53" s="26"/>
      <c r="D53" s="36"/>
      <c r="E53" s="37"/>
      <c r="F53" s="42"/>
      <c r="G53" s="24"/>
      <c r="H53" s="35"/>
      <c r="I53" s="26"/>
      <c r="J53" s="36"/>
      <c r="K53" s="37"/>
    </row>
    <row r="54" spans="1:11" ht="15" customHeight="1">
      <c r="A54" s="24"/>
      <c r="B54" s="35"/>
      <c r="C54" s="26"/>
      <c r="D54" s="36"/>
      <c r="E54" s="37"/>
      <c r="F54" s="42"/>
      <c r="G54" s="24"/>
      <c r="H54" s="35"/>
      <c r="I54" s="26"/>
      <c r="J54" s="36"/>
      <c r="K54" s="37"/>
    </row>
    <row r="55" spans="1:11" ht="15" customHeight="1" thickBot="1">
      <c r="A55" s="28"/>
      <c r="B55" s="38"/>
      <c r="C55" s="30"/>
      <c r="D55" s="39"/>
      <c r="E55" s="40"/>
      <c r="F55" s="42"/>
      <c r="G55" s="28"/>
      <c r="H55" s="38"/>
      <c r="I55" s="30"/>
      <c r="J55" s="39"/>
      <c r="K55" s="40"/>
    </row>
    <row r="56" spans="1:11" ht="13.5" customHeight="1" thickBot="1">
      <c r="A56" s="147" t="s">
        <v>25</v>
      </c>
      <c r="B56" s="148"/>
      <c r="C56" s="148"/>
      <c r="D56" s="148"/>
      <c r="E56" s="149"/>
      <c r="F56" s="41"/>
      <c r="G56" s="147" t="s">
        <v>25</v>
      </c>
      <c r="H56" s="148"/>
      <c r="I56" s="148"/>
      <c r="J56" s="148"/>
      <c r="K56" s="149"/>
    </row>
    <row r="57" spans="1:11" ht="12" customHeight="1"/>
  </sheetData>
  <mergeCells count="65">
    <mergeCell ref="A56:E56"/>
    <mergeCell ref="G56:K56"/>
    <mergeCell ref="A37:B37"/>
    <mergeCell ref="D37:E37"/>
    <mergeCell ref="G37:H37"/>
    <mergeCell ref="J37:K37"/>
    <mergeCell ref="A38:B38"/>
    <mergeCell ref="D38:E38"/>
    <mergeCell ref="G38:H38"/>
    <mergeCell ref="J38:K38"/>
    <mergeCell ref="A35:B35"/>
    <mergeCell ref="D35:E35"/>
    <mergeCell ref="G35:H35"/>
    <mergeCell ref="J35:K35"/>
    <mergeCell ref="A36:B36"/>
    <mergeCell ref="D36:E36"/>
    <mergeCell ref="G36:H36"/>
    <mergeCell ref="J36:K36"/>
    <mergeCell ref="A33:B33"/>
    <mergeCell ref="D33:E33"/>
    <mergeCell ref="G33:H33"/>
    <mergeCell ref="J33:K33"/>
    <mergeCell ref="A34:B34"/>
    <mergeCell ref="D34:E34"/>
    <mergeCell ref="G34:H34"/>
    <mergeCell ref="J34:K34"/>
    <mergeCell ref="A29:E29"/>
    <mergeCell ref="G29:K29"/>
    <mergeCell ref="A31:C31"/>
    <mergeCell ref="G31:I31"/>
    <mergeCell ref="A32:B32"/>
    <mergeCell ref="D32:E32"/>
    <mergeCell ref="G32:H32"/>
    <mergeCell ref="J32:K32"/>
    <mergeCell ref="A10:B10"/>
    <mergeCell ref="D10:E10"/>
    <mergeCell ref="G10:H10"/>
    <mergeCell ref="J10:K10"/>
    <mergeCell ref="A11:B11"/>
    <mergeCell ref="D11:E11"/>
    <mergeCell ref="G11:H11"/>
    <mergeCell ref="J11:K11"/>
    <mergeCell ref="A8:B8"/>
    <mergeCell ref="D8:E8"/>
    <mergeCell ref="G8:H8"/>
    <mergeCell ref="J8:K8"/>
    <mergeCell ref="A9:B9"/>
    <mergeCell ref="D9:E9"/>
    <mergeCell ref="G9:H9"/>
    <mergeCell ref="J9:K9"/>
    <mergeCell ref="A7:B7"/>
    <mergeCell ref="D7:E7"/>
    <mergeCell ref="G7:H7"/>
    <mergeCell ref="J7:K7"/>
    <mergeCell ref="C2:G2"/>
    <mergeCell ref="A4:C4"/>
    <mergeCell ref="G4:I4"/>
    <mergeCell ref="A5:B5"/>
    <mergeCell ref="D5:E5"/>
    <mergeCell ref="G5:H5"/>
    <mergeCell ref="J5:K5"/>
    <mergeCell ref="A6:B6"/>
    <mergeCell ref="D6:E6"/>
    <mergeCell ref="G6:H6"/>
    <mergeCell ref="J6:K6"/>
  </mergeCells>
  <phoneticPr fontId="2"/>
  <printOptions horizontalCentered="1"/>
  <pageMargins left="0.59055118110236227" right="0.39370078740157483" top="0.39370078740157483" bottom="0.39370078740157483" header="0" footer="0"/>
  <pageSetup paperSize="9" orientation="portrait" r:id="rId1"/>
  <headerFooter alignWithMargins="0"/>
  <rowBreaks count="1" manualBreakCount="1">
    <brk id="5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試合結果</vt:lpstr>
      <vt:lpstr>原版</vt:lpstr>
      <vt:lpstr>第1節</vt:lpstr>
      <vt:lpstr>第2節</vt:lpstr>
      <vt:lpstr>原版!Print_Area</vt:lpstr>
      <vt:lpstr>試合結果!Print_Area</vt:lpstr>
      <vt:lpstr>第1節!Print_Area</vt:lpstr>
      <vt:lpstr>第2節!Print_Area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masanori</dc:creator>
  <cp:lastModifiedBy>FJ-USER</cp:lastModifiedBy>
  <cp:lastPrinted>2019-05-31T08:19:26Z</cp:lastPrinted>
  <dcterms:created xsi:type="dcterms:W3CDTF">2008-05-14T02:49:31Z</dcterms:created>
  <dcterms:modified xsi:type="dcterms:W3CDTF">2019-06-03T08:51:12Z</dcterms:modified>
</cp:coreProperties>
</file>